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E125" lockStructure="1"/>
  <bookViews>
    <workbookView xWindow="0" yWindow="0" windowWidth="18405" windowHeight="6015" tabRatio="692" activeTab="2"/>
  </bookViews>
  <sheets>
    <sheet name="Vendor Checklist" sheetId="19" r:id="rId1"/>
    <sheet name="Proposal Summary" sheetId="6" r:id="rId2"/>
    <sheet name="Module Summary" sheetId="1" r:id="rId3"/>
    <sheet name="Application Software" sheetId="9" r:id="rId4"/>
    <sheet name="Other Software" sheetId="13" r:id="rId5"/>
    <sheet name="Hardware" sheetId="16" r:id="rId6"/>
    <sheet name="Implementation Services" sheetId="10" r:id="rId7"/>
    <sheet name="Technical Training" sheetId="11" r:id="rId8"/>
    <sheet name="End-User Training" sheetId="15" r:id="rId9"/>
    <sheet name="Data Conversion Services" sheetId="17" r:id="rId10"/>
    <sheet name="Interfaces" sheetId="3" r:id="rId11"/>
    <sheet name="Form Services" sheetId="18" r:id="rId12"/>
    <sheet name="Modifications" sheetId="12" r:id="rId13"/>
    <sheet name="Other Implementation Services" sheetId="14" r:id="rId14"/>
  </sheets>
  <externalReferences>
    <externalReference r:id="rId15"/>
  </externalReferences>
  <definedNames>
    <definedName name="_xlnm.Print_Area" localSheetId="3">'Application Software'!$B$2:$E$75</definedName>
    <definedName name="_xlnm.Print_Area" localSheetId="9">'Data Conversion Services'!$B$2:$I$67</definedName>
    <definedName name="_xlnm.Print_Area" localSheetId="8">'End-User Training'!$B$2:$F$75</definedName>
    <definedName name="_xlnm.Print_Area" localSheetId="11">'Form Services'!$B$2:$G$60</definedName>
    <definedName name="_xlnm.Print_Area" localSheetId="5">Hardware!$B$2:$G$60</definedName>
    <definedName name="_xlnm.Print_Area" localSheetId="6">'Implementation Services'!$B$2:$F$75</definedName>
    <definedName name="_xlnm.Print_Area" localSheetId="10">Interfaces!$B$2:$J$60</definedName>
    <definedName name="_xlnm.Print_Area" localSheetId="12">Modifications!$B$2:$I$60</definedName>
    <definedName name="_xlnm.Print_Area" localSheetId="2">'Module Summary'!$B$2:$P$75</definedName>
    <definedName name="_xlnm.Print_Area" localSheetId="13">'Other Implementation Services'!$B$2:$F$56</definedName>
    <definedName name="_xlnm.Print_Area" localSheetId="4">'Other Software'!$B$2:$G$60</definedName>
    <definedName name="_xlnm.Print_Area" localSheetId="1">'Proposal Summary'!$B$2:$E$34</definedName>
    <definedName name="_xlnm.Print_Area" localSheetId="7">'Technical Training'!$B$2:$F$75</definedName>
    <definedName name="_xlnm.Print_Area" localSheetId="0">'Vendor Checklist'!$A$1:$E$44</definedName>
    <definedName name="_xlnm.Print_Titles" localSheetId="3">'Application Software'!$2:$4</definedName>
    <definedName name="_xlnm.Print_Titles" localSheetId="8">'End-User Training'!$2:$4</definedName>
    <definedName name="_xlnm.Print_Titles" localSheetId="5">Hardware!$2:$4</definedName>
    <definedName name="_xlnm.Print_Titles" localSheetId="6">'Implementation Services'!$2:$4</definedName>
    <definedName name="_xlnm.Print_Titles" localSheetId="2">'Module Summary'!$2:$4</definedName>
    <definedName name="_xlnm.Print_Titles" localSheetId="13">'Other Implementation Services'!$2:$4</definedName>
    <definedName name="_xlnm.Print_Titles" localSheetId="4">'Other Software'!$2:$4</definedName>
    <definedName name="_xlnm.Print_Titles" localSheetId="1">'Proposal Summary'!$2:$2</definedName>
    <definedName name="_xlnm.Print_Titles" localSheetId="7">'Technical Training'!$2:$4</definedName>
  </definedNames>
  <calcPr calcId="145621"/>
</workbook>
</file>

<file path=xl/calcChain.xml><?xml version="1.0" encoding="utf-8"?>
<calcChain xmlns="http://schemas.openxmlformats.org/spreadsheetml/2006/main">
  <c r="B20" i="10" l="1"/>
  <c r="E20" i="10"/>
  <c r="F34" i="18" l="1"/>
  <c r="F25" i="18"/>
  <c r="F24" i="18"/>
  <c r="B11" i="9"/>
  <c r="B2" i="14" l="1"/>
  <c r="B2" i="12"/>
  <c r="B2" i="18"/>
  <c r="B2" i="3"/>
  <c r="B2" i="17"/>
  <c r="B2" i="15"/>
  <c r="B2" i="11"/>
  <c r="B2" i="10"/>
  <c r="B2" i="16"/>
  <c r="B2" i="13"/>
  <c r="B2" i="9"/>
  <c r="B2" i="1"/>
  <c r="C18" i="6"/>
  <c r="B18" i="6"/>
  <c r="D17" i="6"/>
  <c r="C17" i="6"/>
  <c r="C16" i="6"/>
  <c r="B16" i="6"/>
  <c r="B2" i="6"/>
  <c r="B43" i="19" l="1"/>
  <c r="C16" i="19"/>
  <c r="B23" i="19" l="1"/>
  <c r="B25" i="19" l="1"/>
  <c r="C25" i="19" l="1"/>
  <c r="C23" i="19"/>
  <c r="B16" i="19" l="1"/>
  <c r="B15" i="19"/>
  <c r="C24" i="19" l="1"/>
  <c r="B24" i="19"/>
  <c r="C15" i="19"/>
  <c r="B19" i="19" l="1"/>
  <c r="C19" i="19" l="1"/>
  <c r="B18" i="19" l="1"/>
  <c r="C17" i="19" l="1"/>
  <c r="B17" i="19"/>
  <c r="B27" i="19"/>
  <c r="C20" i="19"/>
  <c r="B20" i="19"/>
  <c r="C26" i="19"/>
  <c r="B26" i="19"/>
  <c r="C18" i="19" l="1"/>
  <c r="C27" i="19"/>
  <c r="F35" i="18" l="1"/>
  <c r="F36" i="18"/>
  <c r="F37" i="18"/>
  <c r="F38" i="18"/>
  <c r="F39" i="18"/>
  <c r="F40" i="18"/>
  <c r="F41" i="18"/>
  <c r="F42" i="18"/>
  <c r="F43" i="18"/>
  <c r="F44" i="18"/>
  <c r="F45" i="18"/>
  <c r="F46" i="18"/>
  <c r="F47" i="18"/>
  <c r="F48" i="18"/>
  <c r="F49" i="18"/>
  <c r="F50" i="18"/>
  <c r="F51" i="18"/>
  <c r="F52" i="18"/>
  <c r="F53" i="18"/>
  <c r="F54" i="18"/>
  <c r="F55" i="18"/>
  <c r="H41" i="3"/>
  <c r="H42" i="3"/>
  <c r="H43" i="3"/>
  <c r="H44" i="3"/>
  <c r="H45" i="3"/>
  <c r="H46" i="3"/>
  <c r="H47" i="3"/>
  <c r="H48" i="3"/>
  <c r="H49" i="3"/>
  <c r="H50" i="3"/>
  <c r="H51" i="3"/>
  <c r="H52" i="3"/>
  <c r="H53" i="3"/>
  <c r="H54" i="3"/>
  <c r="H55" i="3"/>
  <c r="F56" i="17"/>
  <c r="H58" i="17"/>
  <c r="H59" i="17" s="1"/>
  <c r="F59" i="17"/>
  <c r="H45" i="17"/>
  <c r="H46" i="17"/>
  <c r="H47" i="17"/>
  <c r="H48" i="17"/>
  <c r="H49" i="17"/>
  <c r="H50" i="17"/>
  <c r="H51" i="17"/>
  <c r="H52" i="17"/>
  <c r="H53" i="17"/>
  <c r="H54" i="17"/>
  <c r="H55" i="17"/>
  <c r="H42" i="17" l="1"/>
  <c r="H43" i="17"/>
  <c r="H44" i="17"/>
  <c r="H29" i="3"/>
  <c r="H30" i="3"/>
  <c r="H31" i="3"/>
  <c r="H32" i="3"/>
  <c r="H33" i="3"/>
  <c r="H34" i="3"/>
  <c r="H35" i="3"/>
  <c r="H36" i="3"/>
  <c r="H37" i="3"/>
  <c r="H38" i="3"/>
  <c r="H39" i="3"/>
  <c r="H40" i="3"/>
  <c r="H39" i="17" l="1"/>
  <c r="H40" i="17"/>
  <c r="H41" i="17"/>
  <c r="F13" i="18"/>
  <c r="F14" i="18"/>
  <c r="F15" i="18"/>
  <c r="F16" i="18"/>
  <c r="F17" i="18"/>
  <c r="F18" i="18"/>
  <c r="F19" i="18"/>
  <c r="F20" i="18"/>
  <c r="F21" i="18"/>
  <c r="F22" i="18"/>
  <c r="F23" i="18"/>
  <c r="F26" i="18"/>
  <c r="F27" i="18"/>
  <c r="F28" i="18"/>
  <c r="F29" i="18"/>
  <c r="F30" i="18"/>
  <c r="F31" i="18"/>
  <c r="F32" i="18"/>
  <c r="F33" i="18"/>
  <c r="C74" i="15"/>
  <c r="C74" i="11"/>
  <c r="C74" i="10"/>
  <c r="E58" i="13"/>
  <c r="D74" i="9"/>
  <c r="C74" i="9"/>
  <c r="G19" i="1" l="1"/>
  <c r="H19" i="1"/>
  <c r="K19" i="1"/>
  <c r="L19" i="1"/>
  <c r="B19" i="15"/>
  <c r="E19" i="15"/>
  <c r="B19" i="11"/>
  <c r="E19" i="11"/>
  <c r="M19" i="1" s="1"/>
  <c r="B19" i="9"/>
  <c r="B19" i="10"/>
  <c r="E19" i="10"/>
  <c r="I19" i="1" s="1"/>
  <c r="D19" i="1"/>
  <c r="E19" i="1"/>
  <c r="P19" i="1" s="1"/>
  <c r="O19" i="1" l="1"/>
  <c r="D59" i="18" l="1"/>
  <c r="F58" i="18"/>
  <c r="F59" i="18" s="1"/>
  <c r="D56" i="18"/>
  <c r="F12" i="18"/>
  <c r="F11" i="18"/>
  <c r="F10" i="18"/>
  <c r="F9" i="18"/>
  <c r="F8" i="18"/>
  <c r="F7" i="18"/>
  <c r="F6" i="18"/>
  <c r="B3" i="18"/>
  <c r="B13" i="6" s="1"/>
  <c r="H38" i="17"/>
  <c r="H37" i="17"/>
  <c r="H36" i="17"/>
  <c r="H35"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H8" i="17"/>
  <c r="H7" i="17"/>
  <c r="H6" i="17"/>
  <c r="B3" i="17"/>
  <c r="H56" i="17" l="1"/>
  <c r="C11" i="6" s="1"/>
  <c r="F56" i="18"/>
  <c r="C13" i="6" s="1"/>
  <c r="B11" i="6"/>
  <c r="C3" i="18"/>
  <c r="D3" i="17"/>
  <c r="D60" i="18"/>
  <c r="F60" i="17"/>
  <c r="F60" i="18" l="1"/>
  <c r="H60" i="17"/>
  <c r="D21" i="1"/>
  <c r="E21" i="1"/>
  <c r="P21" i="1" s="1"/>
  <c r="G21" i="1"/>
  <c r="H21" i="1"/>
  <c r="K21" i="1"/>
  <c r="L21" i="1"/>
  <c r="D22" i="1"/>
  <c r="E22" i="1"/>
  <c r="P22" i="1" s="1"/>
  <c r="G22" i="1"/>
  <c r="H22" i="1"/>
  <c r="K22" i="1"/>
  <c r="L22" i="1"/>
  <c r="D23" i="1"/>
  <c r="E23" i="1"/>
  <c r="P23" i="1" s="1"/>
  <c r="G23" i="1"/>
  <c r="H23" i="1"/>
  <c r="K23" i="1"/>
  <c r="L23" i="1"/>
  <c r="D24" i="1"/>
  <c r="E24" i="1"/>
  <c r="P24" i="1" s="1"/>
  <c r="G24" i="1"/>
  <c r="H24" i="1"/>
  <c r="K24" i="1"/>
  <c r="L24" i="1"/>
  <c r="D25" i="1"/>
  <c r="E25" i="1"/>
  <c r="P25" i="1" s="1"/>
  <c r="G25" i="1"/>
  <c r="H25" i="1"/>
  <c r="K25" i="1"/>
  <c r="L25" i="1"/>
  <c r="D26" i="1"/>
  <c r="E26" i="1"/>
  <c r="P26" i="1" s="1"/>
  <c r="G26" i="1"/>
  <c r="H26" i="1"/>
  <c r="K26" i="1"/>
  <c r="L26" i="1"/>
  <c r="D27" i="1"/>
  <c r="E27" i="1"/>
  <c r="P27" i="1" s="1"/>
  <c r="G27" i="1"/>
  <c r="H27" i="1"/>
  <c r="K27" i="1"/>
  <c r="L27" i="1"/>
  <c r="D28" i="1"/>
  <c r="E28" i="1"/>
  <c r="P28" i="1" s="1"/>
  <c r="G28" i="1"/>
  <c r="H28" i="1"/>
  <c r="K28" i="1"/>
  <c r="L28" i="1"/>
  <c r="D29" i="1"/>
  <c r="E29" i="1"/>
  <c r="P29" i="1" s="1"/>
  <c r="G29" i="1"/>
  <c r="H29" i="1"/>
  <c r="K29" i="1"/>
  <c r="L29" i="1"/>
  <c r="D30" i="1"/>
  <c r="E30" i="1"/>
  <c r="P30" i="1" s="1"/>
  <c r="G30" i="1"/>
  <c r="H30" i="1"/>
  <c r="K30" i="1"/>
  <c r="L30" i="1"/>
  <c r="D31" i="1"/>
  <c r="E31" i="1"/>
  <c r="P31" i="1" s="1"/>
  <c r="G31" i="1"/>
  <c r="H31" i="1"/>
  <c r="K31" i="1"/>
  <c r="L31" i="1"/>
  <c r="D32" i="1"/>
  <c r="E32" i="1"/>
  <c r="P32" i="1" s="1"/>
  <c r="G32" i="1"/>
  <c r="H32" i="1"/>
  <c r="K32" i="1"/>
  <c r="L32" i="1"/>
  <c r="D33" i="1"/>
  <c r="E33" i="1"/>
  <c r="P33" i="1" s="1"/>
  <c r="G33" i="1"/>
  <c r="H33" i="1"/>
  <c r="K33" i="1"/>
  <c r="L33" i="1"/>
  <c r="D34" i="1"/>
  <c r="E34" i="1"/>
  <c r="P34" i="1" s="1"/>
  <c r="G34" i="1"/>
  <c r="H34" i="1"/>
  <c r="K34" i="1"/>
  <c r="L34" i="1"/>
  <c r="B21" i="15"/>
  <c r="E21" i="15"/>
  <c r="B22" i="15"/>
  <c r="E22" i="15"/>
  <c r="B23" i="15"/>
  <c r="E23" i="15"/>
  <c r="B24" i="15"/>
  <c r="E24" i="15"/>
  <c r="B25" i="15"/>
  <c r="E25" i="15"/>
  <c r="B26" i="15"/>
  <c r="E26" i="15"/>
  <c r="B27" i="15"/>
  <c r="E27" i="15"/>
  <c r="B28" i="15"/>
  <c r="E28" i="15"/>
  <c r="B29" i="15"/>
  <c r="E29" i="15"/>
  <c r="B30" i="15"/>
  <c r="E30" i="15"/>
  <c r="B31" i="15"/>
  <c r="E31" i="15"/>
  <c r="B32" i="15"/>
  <c r="E32" i="15"/>
  <c r="B33" i="15"/>
  <c r="E33" i="15"/>
  <c r="B34" i="15"/>
  <c r="E34" i="15"/>
  <c r="B21" i="11"/>
  <c r="E21" i="11"/>
  <c r="M21" i="1" s="1"/>
  <c r="B22" i="11"/>
  <c r="E22" i="11"/>
  <c r="M22" i="1" s="1"/>
  <c r="B23" i="11"/>
  <c r="E23" i="11"/>
  <c r="M23" i="1" s="1"/>
  <c r="B24" i="11"/>
  <c r="E24" i="11"/>
  <c r="M24" i="1" s="1"/>
  <c r="B25" i="11"/>
  <c r="E25" i="11"/>
  <c r="M25" i="1" s="1"/>
  <c r="B26" i="11"/>
  <c r="E26" i="11"/>
  <c r="M26" i="1" s="1"/>
  <c r="B27" i="11"/>
  <c r="E27" i="11"/>
  <c r="M27" i="1" s="1"/>
  <c r="B28" i="11"/>
  <c r="E28" i="11"/>
  <c r="M28" i="1" s="1"/>
  <c r="B29" i="11"/>
  <c r="E29" i="11"/>
  <c r="M29" i="1" s="1"/>
  <c r="B30" i="11"/>
  <c r="E30" i="11"/>
  <c r="M30" i="1" s="1"/>
  <c r="B31" i="11"/>
  <c r="E31" i="11"/>
  <c r="M31" i="1" s="1"/>
  <c r="B32" i="11"/>
  <c r="E32" i="11"/>
  <c r="M32" i="1" s="1"/>
  <c r="B33" i="11"/>
  <c r="E33" i="11"/>
  <c r="M33" i="1" s="1"/>
  <c r="B34" i="11"/>
  <c r="E34" i="11"/>
  <c r="M34" i="1" s="1"/>
  <c r="B21" i="10"/>
  <c r="E21" i="10"/>
  <c r="I21" i="1" s="1"/>
  <c r="B22" i="10"/>
  <c r="E22" i="10"/>
  <c r="I22" i="1" s="1"/>
  <c r="B23" i="10"/>
  <c r="E23" i="10"/>
  <c r="I23" i="1" s="1"/>
  <c r="B24" i="10"/>
  <c r="E24" i="10"/>
  <c r="I24" i="1" s="1"/>
  <c r="B25" i="10"/>
  <c r="E25" i="10"/>
  <c r="I25" i="1" s="1"/>
  <c r="B26" i="10"/>
  <c r="E26" i="10"/>
  <c r="I26" i="1" s="1"/>
  <c r="B27" i="10"/>
  <c r="E27" i="10"/>
  <c r="I27" i="1" s="1"/>
  <c r="B28" i="10"/>
  <c r="E28" i="10"/>
  <c r="I28" i="1" s="1"/>
  <c r="B29" i="10"/>
  <c r="E29" i="10"/>
  <c r="I29" i="1" s="1"/>
  <c r="B30" i="10"/>
  <c r="E30" i="10"/>
  <c r="I30" i="1" s="1"/>
  <c r="B31" i="10"/>
  <c r="E31" i="10"/>
  <c r="I31" i="1" s="1"/>
  <c r="B32" i="10"/>
  <c r="E32" i="10"/>
  <c r="I32" i="1" s="1"/>
  <c r="B33" i="10"/>
  <c r="E33" i="10"/>
  <c r="I33" i="1" s="1"/>
  <c r="B34" i="10"/>
  <c r="E34" i="10"/>
  <c r="I34" i="1" s="1"/>
  <c r="B21" i="9"/>
  <c r="B22" i="9"/>
  <c r="B23" i="9"/>
  <c r="B24" i="9"/>
  <c r="B25" i="9"/>
  <c r="B26" i="9"/>
  <c r="B27" i="9"/>
  <c r="B28" i="9"/>
  <c r="B29" i="9"/>
  <c r="B30" i="9"/>
  <c r="B31" i="9"/>
  <c r="B32" i="9"/>
  <c r="B33" i="9"/>
  <c r="B34" i="9"/>
  <c r="O22" i="1" l="1"/>
  <c r="O25" i="1"/>
  <c r="O24" i="1"/>
  <c r="O33" i="1"/>
  <c r="O32" i="1"/>
  <c r="O21" i="1"/>
  <c r="O29" i="1"/>
  <c r="O28" i="1"/>
  <c r="O23" i="1"/>
  <c r="O34" i="1"/>
  <c r="O30" i="1"/>
  <c r="O26" i="1"/>
  <c r="O31" i="1"/>
  <c r="O27" i="1"/>
  <c r="D66" i="1"/>
  <c r="E66" i="1"/>
  <c r="D64" i="1"/>
  <c r="C71" i="15" l="1"/>
  <c r="C71" i="11"/>
  <c r="C71" i="10"/>
  <c r="D71" i="9"/>
  <c r="C71" i="9"/>
  <c r="B3" i="6" l="1"/>
  <c r="C3" i="6" s="1"/>
  <c r="B3" i="1"/>
  <c r="B3" i="3" l="1"/>
  <c r="D3" i="3" s="1"/>
  <c r="B60" i="16" l="1"/>
  <c r="F59" i="16"/>
  <c r="C59" i="16"/>
  <c r="E58" i="16"/>
  <c r="B57" i="16"/>
  <c r="F56" i="16"/>
  <c r="D8" i="6" s="1"/>
  <c r="C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B5" i="16"/>
  <c r="G4" i="16"/>
  <c r="F4" i="16"/>
  <c r="E4" i="16"/>
  <c r="B3" i="16"/>
  <c r="E59" i="16" l="1"/>
  <c r="E56" i="16"/>
  <c r="C8" i="6" s="1"/>
  <c r="C3" i="16"/>
  <c r="B8" i="6"/>
  <c r="C60" i="16"/>
  <c r="F60" i="16"/>
  <c r="B74" i="1"/>
  <c r="B59" i="16" l="1"/>
  <c r="E60" i="16"/>
  <c r="B71" i="1"/>
  <c r="B75" i="15"/>
  <c r="E73" i="15"/>
  <c r="E74" i="15" s="1"/>
  <c r="B73" i="15"/>
  <c r="B72" i="15"/>
  <c r="E70" i="15"/>
  <c r="B70" i="15"/>
  <c r="E69" i="15"/>
  <c r="B69" i="15"/>
  <c r="E68" i="15"/>
  <c r="B68" i="15"/>
  <c r="E67" i="15"/>
  <c r="B67" i="15"/>
  <c r="E66" i="15"/>
  <c r="B66" i="15"/>
  <c r="E65" i="15"/>
  <c r="B65" i="15"/>
  <c r="E64" i="15"/>
  <c r="B64" i="15"/>
  <c r="E63" i="15"/>
  <c r="B63" i="15"/>
  <c r="E62" i="15"/>
  <c r="B62" i="15"/>
  <c r="E61" i="15"/>
  <c r="C19" i="6" s="1"/>
  <c r="B61" i="15"/>
  <c r="E60" i="15"/>
  <c r="B60" i="15"/>
  <c r="E59" i="15"/>
  <c r="B59" i="15"/>
  <c r="E58" i="15"/>
  <c r="B58" i="15"/>
  <c r="E57" i="15"/>
  <c r="B57" i="15"/>
  <c r="E56" i="15"/>
  <c r="B56" i="15"/>
  <c r="E55" i="15"/>
  <c r="B55" i="15"/>
  <c r="E54" i="15"/>
  <c r="B54" i="15"/>
  <c r="E53" i="15"/>
  <c r="B53" i="15"/>
  <c r="E52" i="15"/>
  <c r="B52" i="15"/>
  <c r="E51" i="15"/>
  <c r="B51" i="15"/>
  <c r="E50" i="15"/>
  <c r="B50" i="15"/>
  <c r="E49" i="15"/>
  <c r="B49" i="15"/>
  <c r="E48" i="15"/>
  <c r="B48" i="15"/>
  <c r="E47" i="15"/>
  <c r="B47" i="15"/>
  <c r="E46" i="15"/>
  <c r="B46" i="15"/>
  <c r="E45" i="15"/>
  <c r="B45" i="15"/>
  <c r="E44" i="15"/>
  <c r="B44" i="15"/>
  <c r="E43" i="15"/>
  <c r="B43" i="15"/>
  <c r="E42" i="15"/>
  <c r="B42" i="15"/>
  <c r="E41" i="15"/>
  <c r="B41" i="15"/>
  <c r="E40" i="15"/>
  <c r="B40" i="15"/>
  <c r="E39" i="15"/>
  <c r="B39" i="15"/>
  <c r="E38" i="15"/>
  <c r="B38" i="15"/>
  <c r="E37" i="15"/>
  <c r="B37" i="15"/>
  <c r="E36" i="15"/>
  <c r="B36" i="15"/>
  <c r="E35" i="15"/>
  <c r="B35" i="15"/>
  <c r="E20" i="15"/>
  <c r="B20" i="15"/>
  <c r="E18" i="15"/>
  <c r="B18" i="15"/>
  <c r="E17" i="15"/>
  <c r="B17" i="15"/>
  <c r="E16" i="15"/>
  <c r="B16" i="15"/>
  <c r="E15" i="15"/>
  <c r="B15" i="15"/>
  <c r="E14" i="15"/>
  <c r="B14" i="15"/>
  <c r="E13" i="15"/>
  <c r="B13" i="15"/>
  <c r="E12" i="15"/>
  <c r="B12" i="15"/>
  <c r="E11" i="15"/>
  <c r="B11" i="15"/>
  <c r="E10" i="15"/>
  <c r="B10" i="15"/>
  <c r="E9" i="15"/>
  <c r="B9" i="15"/>
  <c r="E8" i="15"/>
  <c r="B8" i="15"/>
  <c r="E7" i="15"/>
  <c r="B7" i="15"/>
  <c r="E6" i="15"/>
  <c r="B6" i="15"/>
  <c r="B5" i="15"/>
  <c r="E4" i="15"/>
  <c r="D4" i="15"/>
  <c r="C4" i="15"/>
  <c r="B3" i="15"/>
  <c r="C3" i="15" l="1"/>
  <c r="B19" i="6"/>
  <c r="B71" i="15"/>
  <c r="B56" i="16"/>
  <c r="E71" i="15"/>
  <c r="C55" i="14"/>
  <c r="C52" i="14"/>
  <c r="F59" i="13"/>
  <c r="C59" i="13"/>
  <c r="F56" i="13"/>
  <c r="C56" i="13"/>
  <c r="H59" i="12"/>
  <c r="E59" i="12"/>
  <c r="H56" i="12"/>
  <c r="E56" i="12"/>
  <c r="I59" i="3"/>
  <c r="F59" i="3"/>
  <c r="I56" i="3"/>
  <c r="F56" i="3"/>
  <c r="F60" i="3" l="1"/>
  <c r="I60" i="3"/>
  <c r="H60" i="12"/>
  <c r="E60" i="12"/>
  <c r="E75" i="15"/>
  <c r="C75" i="15"/>
  <c r="H58" i="3" l="1"/>
  <c r="H59" i="3" s="1"/>
  <c r="H28" i="3"/>
  <c r="H27" i="3"/>
  <c r="H26" i="3"/>
  <c r="H25" i="3"/>
  <c r="H24" i="3"/>
  <c r="H23" i="3"/>
  <c r="H22" i="3"/>
  <c r="H21" i="3"/>
  <c r="H20" i="3"/>
  <c r="H19" i="3"/>
  <c r="H18" i="3"/>
  <c r="H17" i="3"/>
  <c r="H16" i="3"/>
  <c r="H15" i="3"/>
  <c r="H14" i="3"/>
  <c r="H13" i="3"/>
  <c r="H12" i="3"/>
  <c r="H11" i="3"/>
  <c r="H10" i="3"/>
  <c r="H9" i="3"/>
  <c r="H8" i="3"/>
  <c r="H7" i="3"/>
  <c r="H6" i="3"/>
  <c r="H56" i="3" l="1"/>
  <c r="H60" i="3" s="1"/>
  <c r="E54" i="14" l="1"/>
  <c r="B56" i="14"/>
  <c r="B53"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B5" i="14"/>
  <c r="E4" i="14"/>
  <c r="D4" i="14"/>
  <c r="C4" i="14"/>
  <c r="B3" i="14"/>
  <c r="C3" i="14" s="1"/>
  <c r="D7" i="6"/>
  <c r="D14" i="6"/>
  <c r="D12" i="6"/>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F4" i="13"/>
  <c r="B60" i="13"/>
  <c r="B57" i="13"/>
  <c r="B5" i="13"/>
  <c r="G4" i="13"/>
  <c r="E4" i="13"/>
  <c r="B3" i="13"/>
  <c r="G58"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B60" i="12"/>
  <c r="B57" i="12"/>
  <c r="B5" i="12"/>
  <c r="B3" i="12"/>
  <c r="D3" i="12" s="1"/>
  <c r="L73" i="1"/>
  <c r="K73"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20" i="1"/>
  <c r="K20" i="1"/>
  <c r="L18" i="1"/>
  <c r="K18" i="1"/>
  <c r="L17" i="1"/>
  <c r="K17" i="1"/>
  <c r="L16" i="1"/>
  <c r="K16" i="1"/>
  <c r="L15" i="1"/>
  <c r="K15" i="1"/>
  <c r="L14" i="1"/>
  <c r="K14" i="1"/>
  <c r="L13" i="1"/>
  <c r="K13" i="1"/>
  <c r="L12" i="1"/>
  <c r="K12" i="1"/>
  <c r="L11" i="1"/>
  <c r="K11" i="1"/>
  <c r="L10" i="1"/>
  <c r="K10" i="1"/>
  <c r="L9" i="1"/>
  <c r="K9" i="1"/>
  <c r="L8" i="1"/>
  <c r="K8" i="1"/>
  <c r="L7" i="1"/>
  <c r="K7" i="1"/>
  <c r="L6" i="1"/>
  <c r="K6" i="1"/>
  <c r="B75" i="11"/>
  <c r="E73" i="11"/>
  <c r="B73" i="11"/>
  <c r="B72" i="11"/>
  <c r="E70" i="11"/>
  <c r="M70" i="1" s="1"/>
  <c r="B70" i="11"/>
  <c r="E69" i="11"/>
  <c r="M69" i="1" s="1"/>
  <c r="B69" i="11"/>
  <c r="E68" i="11"/>
  <c r="M68" i="1" s="1"/>
  <c r="B68" i="11"/>
  <c r="E67" i="11"/>
  <c r="M67" i="1" s="1"/>
  <c r="B67" i="11"/>
  <c r="E66" i="11"/>
  <c r="M66" i="1" s="1"/>
  <c r="B66" i="11"/>
  <c r="E65" i="11"/>
  <c r="M65" i="1" s="1"/>
  <c r="B65" i="11"/>
  <c r="E64" i="11"/>
  <c r="M64" i="1" s="1"/>
  <c r="B64" i="11"/>
  <c r="E63" i="11"/>
  <c r="M63" i="1" s="1"/>
  <c r="B63" i="11"/>
  <c r="E62" i="11"/>
  <c r="M62" i="1" s="1"/>
  <c r="B62" i="11"/>
  <c r="E61" i="11"/>
  <c r="M61" i="1" s="1"/>
  <c r="B61" i="11"/>
  <c r="E60" i="11"/>
  <c r="M60" i="1" s="1"/>
  <c r="B60" i="11"/>
  <c r="E59" i="11"/>
  <c r="M59" i="1" s="1"/>
  <c r="B59" i="11"/>
  <c r="E58" i="11"/>
  <c r="M58" i="1" s="1"/>
  <c r="B58" i="11"/>
  <c r="E57" i="11"/>
  <c r="M57" i="1" s="1"/>
  <c r="B57" i="11"/>
  <c r="E56" i="11"/>
  <c r="M56" i="1" s="1"/>
  <c r="B56" i="11"/>
  <c r="E55" i="11"/>
  <c r="M55" i="1" s="1"/>
  <c r="B55" i="11"/>
  <c r="E54" i="11"/>
  <c r="M54" i="1" s="1"/>
  <c r="B54" i="11"/>
  <c r="E53" i="11"/>
  <c r="M53" i="1" s="1"/>
  <c r="B53" i="11"/>
  <c r="E52" i="11"/>
  <c r="M52" i="1" s="1"/>
  <c r="B52" i="11"/>
  <c r="E51" i="11"/>
  <c r="M51" i="1" s="1"/>
  <c r="B51" i="11"/>
  <c r="E50" i="11"/>
  <c r="M50" i="1" s="1"/>
  <c r="B50" i="11"/>
  <c r="E49" i="11"/>
  <c r="M49" i="1" s="1"/>
  <c r="B49" i="11"/>
  <c r="E48" i="11"/>
  <c r="M48" i="1" s="1"/>
  <c r="B48" i="11"/>
  <c r="E47" i="11"/>
  <c r="M47" i="1" s="1"/>
  <c r="B47" i="11"/>
  <c r="E46" i="11"/>
  <c r="M46" i="1" s="1"/>
  <c r="B46" i="11"/>
  <c r="E45" i="11"/>
  <c r="M45" i="1" s="1"/>
  <c r="B45" i="11"/>
  <c r="E44" i="11"/>
  <c r="M44" i="1" s="1"/>
  <c r="B44" i="11"/>
  <c r="E43" i="11"/>
  <c r="M43" i="1" s="1"/>
  <c r="B43" i="11"/>
  <c r="E42" i="11"/>
  <c r="M42" i="1" s="1"/>
  <c r="B42" i="11"/>
  <c r="E41" i="11"/>
  <c r="M41" i="1" s="1"/>
  <c r="B41" i="11"/>
  <c r="E40" i="11"/>
  <c r="M40" i="1" s="1"/>
  <c r="B40" i="11"/>
  <c r="E39" i="11"/>
  <c r="M39" i="1" s="1"/>
  <c r="B39" i="11"/>
  <c r="E38" i="11"/>
  <c r="M38" i="1" s="1"/>
  <c r="B38" i="11"/>
  <c r="E37" i="11"/>
  <c r="M37" i="1" s="1"/>
  <c r="B37" i="11"/>
  <c r="E36" i="11"/>
  <c r="M36" i="1" s="1"/>
  <c r="B36" i="11"/>
  <c r="E35" i="11"/>
  <c r="M35" i="1" s="1"/>
  <c r="B35" i="11"/>
  <c r="E20" i="11"/>
  <c r="M20" i="1" s="1"/>
  <c r="B20" i="11"/>
  <c r="E18" i="11"/>
  <c r="M18" i="1" s="1"/>
  <c r="B18" i="11"/>
  <c r="E17" i="11"/>
  <c r="M17" i="1" s="1"/>
  <c r="B17" i="11"/>
  <c r="E16" i="11"/>
  <c r="M16" i="1" s="1"/>
  <c r="B16" i="11"/>
  <c r="E15" i="11"/>
  <c r="M15" i="1" s="1"/>
  <c r="B15" i="11"/>
  <c r="E14" i="11"/>
  <c r="M14" i="1" s="1"/>
  <c r="B14" i="11"/>
  <c r="E13" i="11"/>
  <c r="M13" i="1" s="1"/>
  <c r="B13" i="11"/>
  <c r="E12" i="11"/>
  <c r="M12" i="1" s="1"/>
  <c r="B12" i="11"/>
  <c r="E11" i="11"/>
  <c r="M11" i="1" s="1"/>
  <c r="B11" i="11"/>
  <c r="E10" i="11"/>
  <c r="M10" i="1" s="1"/>
  <c r="B10" i="11"/>
  <c r="E9" i="11"/>
  <c r="M9" i="1" s="1"/>
  <c r="B9" i="11"/>
  <c r="E8" i="11"/>
  <c r="M8" i="1" s="1"/>
  <c r="B8" i="11"/>
  <c r="E7" i="11"/>
  <c r="M7" i="1" s="1"/>
  <c r="B7" i="11"/>
  <c r="E6" i="11"/>
  <c r="M6" i="1" s="1"/>
  <c r="B6" i="11"/>
  <c r="B5" i="11"/>
  <c r="E4" i="11"/>
  <c r="D4" i="11"/>
  <c r="C4" i="11"/>
  <c r="B3" i="11"/>
  <c r="C3" i="11" s="1"/>
  <c r="H73" i="1"/>
  <c r="G73" i="1"/>
  <c r="H70" i="1"/>
  <c r="G70" i="1"/>
  <c r="H69" i="1"/>
  <c r="G69" i="1"/>
  <c r="H68" i="1"/>
  <c r="G68" i="1"/>
  <c r="H67" i="1"/>
  <c r="G67" i="1"/>
  <c r="H66" i="1"/>
  <c r="G66" i="1"/>
  <c r="H65" i="1"/>
  <c r="G65" i="1"/>
  <c r="H64" i="1"/>
  <c r="G64" i="1"/>
  <c r="H63" i="1"/>
  <c r="G63" i="1"/>
  <c r="H62" i="1"/>
  <c r="G62" i="1"/>
  <c r="H61" i="1"/>
  <c r="G61" i="1"/>
  <c r="H60" i="1"/>
  <c r="G60" i="1"/>
  <c r="H59" i="1"/>
  <c r="G59" i="1"/>
  <c r="H58" i="1"/>
  <c r="G58" i="1"/>
  <c r="H57" i="1"/>
  <c r="G57" i="1"/>
  <c r="H56" i="1"/>
  <c r="G56" i="1"/>
  <c r="H55" i="1"/>
  <c r="G55" i="1"/>
  <c r="H54" i="1"/>
  <c r="G54" i="1"/>
  <c r="H53" i="1"/>
  <c r="G53" i="1"/>
  <c r="H52" i="1"/>
  <c r="G52" i="1"/>
  <c r="H51" i="1"/>
  <c r="G51" i="1"/>
  <c r="H50" i="1"/>
  <c r="G50" i="1"/>
  <c r="H49" i="1"/>
  <c r="G49" i="1"/>
  <c r="H48" i="1"/>
  <c r="G48" i="1"/>
  <c r="H47" i="1"/>
  <c r="G47" i="1"/>
  <c r="H46" i="1"/>
  <c r="G46" i="1"/>
  <c r="H45" i="1"/>
  <c r="G45" i="1"/>
  <c r="H44" i="1"/>
  <c r="G44" i="1"/>
  <c r="H43" i="1"/>
  <c r="G43" i="1"/>
  <c r="H42" i="1"/>
  <c r="G42" i="1"/>
  <c r="H41" i="1"/>
  <c r="G41" i="1"/>
  <c r="H40" i="1"/>
  <c r="G40" i="1"/>
  <c r="H39" i="1"/>
  <c r="G39" i="1"/>
  <c r="H38" i="1"/>
  <c r="G38" i="1"/>
  <c r="H37" i="1"/>
  <c r="G37" i="1"/>
  <c r="H36" i="1"/>
  <c r="G36" i="1"/>
  <c r="H35" i="1"/>
  <c r="G35" i="1"/>
  <c r="H20" i="1"/>
  <c r="G20" i="1"/>
  <c r="H18" i="1"/>
  <c r="G18" i="1"/>
  <c r="H17" i="1"/>
  <c r="G17" i="1"/>
  <c r="H16" i="1"/>
  <c r="G16" i="1"/>
  <c r="H15" i="1"/>
  <c r="G15" i="1"/>
  <c r="H14" i="1"/>
  <c r="G14" i="1"/>
  <c r="H13" i="1"/>
  <c r="G13" i="1"/>
  <c r="H12" i="1"/>
  <c r="G12" i="1"/>
  <c r="H11" i="1"/>
  <c r="G11" i="1"/>
  <c r="H10" i="1"/>
  <c r="G10" i="1"/>
  <c r="H9" i="1"/>
  <c r="G9" i="1"/>
  <c r="H8" i="1"/>
  <c r="G8" i="1"/>
  <c r="H7" i="1"/>
  <c r="G7" i="1"/>
  <c r="H6" i="1"/>
  <c r="G6" i="1"/>
  <c r="B3" i="10"/>
  <c r="C3" i="10" s="1"/>
  <c r="B3" i="9"/>
  <c r="C3" i="9" s="1"/>
  <c r="M73" i="1" l="1"/>
  <c r="M74" i="1" s="1"/>
  <c r="E74" i="11"/>
  <c r="K74" i="1"/>
  <c r="G74" i="1"/>
  <c r="E71" i="11"/>
  <c r="E59" i="13"/>
  <c r="E56" i="13"/>
  <c r="C7" i="6" s="1"/>
  <c r="E55" i="14"/>
  <c r="E52" i="14"/>
  <c r="C15" i="6" s="1"/>
  <c r="G59" i="12"/>
  <c r="G56" i="12"/>
  <c r="K71" i="1"/>
  <c r="G71" i="1"/>
  <c r="C3" i="13"/>
  <c r="B15" i="6"/>
  <c r="B12" i="6"/>
  <c r="B10" i="6"/>
  <c r="B9" i="6"/>
  <c r="B7" i="6"/>
  <c r="B6" i="6"/>
  <c r="C56" i="14"/>
  <c r="B14" i="6"/>
  <c r="C60" i="13"/>
  <c r="F60" i="13"/>
  <c r="D4" i="9"/>
  <c r="C4" i="9"/>
  <c r="P4" i="1"/>
  <c r="O4" i="1"/>
  <c r="E4" i="1"/>
  <c r="D4" i="1"/>
  <c r="E4" i="9"/>
  <c r="E70" i="10"/>
  <c r="I70" i="1" s="1"/>
  <c r="E69" i="10"/>
  <c r="I69" i="1" s="1"/>
  <c r="E68" i="10"/>
  <c r="I68" i="1" s="1"/>
  <c r="E67" i="10"/>
  <c r="I67" i="1" s="1"/>
  <c r="E66" i="10"/>
  <c r="I66" i="1" s="1"/>
  <c r="E65" i="10"/>
  <c r="I65" i="1" s="1"/>
  <c r="E64" i="10"/>
  <c r="I64" i="1" s="1"/>
  <c r="E63" i="10"/>
  <c r="I63" i="1" s="1"/>
  <c r="E62" i="10"/>
  <c r="I62" i="1" s="1"/>
  <c r="E61" i="10"/>
  <c r="I61" i="1" s="1"/>
  <c r="E60" i="10"/>
  <c r="I60" i="1" s="1"/>
  <c r="E59" i="10"/>
  <c r="I59" i="1" s="1"/>
  <c r="E58" i="10"/>
  <c r="I58" i="1" s="1"/>
  <c r="E57" i="10"/>
  <c r="I57" i="1" s="1"/>
  <c r="E56" i="10"/>
  <c r="I56" i="1" s="1"/>
  <c r="E55" i="10"/>
  <c r="I55" i="1" s="1"/>
  <c r="E54" i="10"/>
  <c r="I54" i="1" s="1"/>
  <c r="E53" i="10"/>
  <c r="I53" i="1" s="1"/>
  <c r="E52" i="10"/>
  <c r="I52" i="1" s="1"/>
  <c r="E51" i="10"/>
  <c r="I51" i="1" s="1"/>
  <c r="E50" i="10"/>
  <c r="I50" i="1" s="1"/>
  <c r="E49" i="10"/>
  <c r="I49" i="1" s="1"/>
  <c r="E48" i="10"/>
  <c r="I48" i="1" s="1"/>
  <c r="E47" i="10"/>
  <c r="I47" i="1" s="1"/>
  <c r="E46" i="10"/>
  <c r="I46" i="1" s="1"/>
  <c r="E45" i="10"/>
  <c r="I45" i="1" s="1"/>
  <c r="E44" i="10"/>
  <c r="I44" i="1" s="1"/>
  <c r="E43" i="10"/>
  <c r="I43" i="1" s="1"/>
  <c r="E42" i="10"/>
  <c r="I42" i="1" s="1"/>
  <c r="E41" i="10"/>
  <c r="I41" i="1" s="1"/>
  <c r="E40" i="10"/>
  <c r="I40" i="1" s="1"/>
  <c r="E39" i="10"/>
  <c r="I39" i="1" s="1"/>
  <c r="E38" i="10"/>
  <c r="I38" i="1" s="1"/>
  <c r="E37" i="10"/>
  <c r="I37" i="1" s="1"/>
  <c r="E36" i="10"/>
  <c r="I36" i="1" s="1"/>
  <c r="E35" i="10"/>
  <c r="I35" i="1" s="1"/>
  <c r="I20" i="1"/>
  <c r="E18" i="10"/>
  <c r="I18" i="1" s="1"/>
  <c r="E17" i="10"/>
  <c r="I17" i="1" s="1"/>
  <c r="E16" i="10"/>
  <c r="I16" i="1" s="1"/>
  <c r="E15" i="10"/>
  <c r="I15" i="1" s="1"/>
  <c r="E14" i="10"/>
  <c r="I14" i="1" s="1"/>
  <c r="E13" i="10"/>
  <c r="I13" i="1" s="1"/>
  <c r="E12" i="10"/>
  <c r="I12" i="1" s="1"/>
  <c r="E11" i="10"/>
  <c r="I11" i="1" s="1"/>
  <c r="E10" i="10"/>
  <c r="I10" i="1" s="1"/>
  <c r="E9" i="10"/>
  <c r="I9" i="1" s="1"/>
  <c r="E8" i="10"/>
  <c r="I8" i="1" s="1"/>
  <c r="E7" i="10"/>
  <c r="I7" i="1" s="1"/>
  <c r="E73" i="10"/>
  <c r="E6" i="10"/>
  <c r="I6" i="1" s="1"/>
  <c r="E4" i="10"/>
  <c r="D4" i="10"/>
  <c r="C4" i="10"/>
  <c r="B75" i="10"/>
  <c r="B73" i="10"/>
  <c r="B72"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18" i="10"/>
  <c r="B17" i="10"/>
  <c r="B16" i="10"/>
  <c r="B15" i="10"/>
  <c r="B14" i="10"/>
  <c r="B13" i="10"/>
  <c r="B12" i="10"/>
  <c r="B11" i="10"/>
  <c r="B10" i="10"/>
  <c r="B9" i="10"/>
  <c r="B8" i="10"/>
  <c r="B7" i="10"/>
  <c r="B6" i="10"/>
  <c r="B5" i="10"/>
  <c r="E73" i="1"/>
  <c r="D73" i="1"/>
  <c r="E70" i="1"/>
  <c r="P70" i="1" s="1"/>
  <c r="D70" i="1"/>
  <c r="E69" i="1"/>
  <c r="P69" i="1" s="1"/>
  <c r="D69" i="1"/>
  <c r="E68" i="1"/>
  <c r="P68" i="1" s="1"/>
  <c r="D68" i="1"/>
  <c r="E67" i="1"/>
  <c r="P67" i="1" s="1"/>
  <c r="D67" i="1"/>
  <c r="P66" i="1"/>
  <c r="E65" i="1"/>
  <c r="P65" i="1" s="1"/>
  <c r="D65" i="1"/>
  <c r="E64" i="1"/>
  <c r="P64" i="1" s="1"/>
  <c r="E63" i="1"/>
  <c r="P63" i="1" s="1"/>
  <c r="D63" i="1"/>
  <c r="E62" i="1"/>
  <c r="P62" i="1" s="1"/>
  <c r="D62" i="1"/>
  <c r="E61" i="1"/>
  <c r="P61" i="1" s="1"/>
  <c r="D61" i="1"/>
  <c r="E60" i="1"/>
  <c r="P60" i="1" s="1"/>
  <c r="D60" i="1"/>
  <c r="E59" i="1"/>
  <c r="P59" i="1" s="1"/>
  <c r="D59" i="1"/>
  <c r="E58" i="1"/>
  <c r="P58" i="1" s="1"/>
  <c r="D58" i="1"/>
  <c r="E57" i="1"/>
  <c r="P57" i="1" s="1"/>
  <c r="D57" i="1"/>
  <c r="E56" i="1"/>
  <c r="P56" i="1" s="1"/>
  <c r="D56" i="1"/>
  <c r="E55" i="1"/>
  <c r="P55" i="1" s="1"/>
  <c r="D55" i="1"/>
  <c r="E54" i="1"/>
  <c r="P54" i="1" s="1"/>
  <c r="D54" i="1"/>
  <c r="E53" i="1"/>
  <c r="P53" i="1" s="1"/>
  <c r="D53" i="1"/>
  <c r="E52" i="1"/>
  <c r="P52" i="1" s="1"/>
  <c r="D52" i="1"/>
  <c r="E51" i="1"/>
  <c r="P51" i="1" s="1"/>
  <c r="D51" i="1"/>
  <c r="E50" i="1"/>
  <c r="P50" i="1" s="1"/>
  <c r="D50" i="1"/>
  <c r="E49" i="1"/>
  <c r="P49" i="1" s="1"/>
  <c r="D49" i="1"/>
  <c r="E48" i="1"/>
  <c r="P48" i="1" s="1"/>
  <c r="D48" i="1"/>
  <c r="E47" i="1"/>
  <c r="P47" i="1" s="1"/>
  <c r="D47" i="1"/>
  <c r="E46" i="1"/>
  <c r="P46" i="1" s="1"/>
  <c r="D46" i="1"/>
  <c r="E45" i="1"/>
  <c r="P45" i="1" s="1"/>
  <c r="D45" i="1"/>
  <c r="E44" i="1"/>
  <c r="P44" i="1" s="1"/>
  <c r="D44" i="1"/>
  <c r="E43" i="1"/>
  <c r="P43" i="1" s="1"/>
  <c r="D43" i="1"/>
  <c r="E42" i="1"/>
  <c r="P42" i="1" s="1"/>
  <c r="D42" i="1"/>
  <c r="E41" i="1"/>
  <c r="P41" i="1" s="1"/>
  <c r="D41" i="1"/>
  <c r="E40" i="1"/>
  <c r="P40" i="1" s="1"/>
  <c r="D40" i="1"/>
  <c r="E39" i="1"/>
  <c r="P39" i="1" s="1"/>
  <c r="D39" i="1"/>
  <c r="E38" i="1"/>
  <c r="P38" i="1" s="1"/>
  <c r="D38" i="1"/>
  <c r="E37" i="1"/>
  <c r="P37" i="1" s="1"/>
  <c r="D37" i="1"/>
  <c r="E36" i="1"/>
  <c r="P36" i="1" s="1"/>
  <c r="D36" i="1"/>
  <c r="E35" i="1"/>
  <c r="P35" i="1" s="1"/>
  <c r="D35" i="1"/>
  <c r="E20" i="1"/>
  <c r="P20" i="1" s="1"/>
  <c r="D20" i="1"/>
  <c r="E18" i="1"/>
  <c r="P18" i="1" s="1"/>
  <c r="D18" i="1"/>
  <c r="E17" i="1"/>
  <c r="P17" i="1" s="1"/>
  <c r="D17" i="1"/>
  <c r="E16" i="1"/>
  <c r="P16" i="1" s="1"/>
  <c r="D16" i="1"/>
  <c r="E15" i="1"/>
  <c r="P15" i="1" s="1"/>
  <c r="D15" i="1"/>
  <c r="E14" i="1"/>
  <c r="P14" i="1" s="1"/>
  <c r="D14" i="1"/>
  <c r="E13" i="1"/>
  <c r="P13" i="1" s="1"/>
  <c r="D13" i="1"/>
  <c r="E12" i="1"/>
  <c r="P12" i="1" s="1"/>
  <c r="D12" i="1"/>
  <c r="E11" i="1"/>
  <c r="P11" i="1" s="1"/>
  <c r="D11" i="1"/>
  <c r="E10" i="1"/>
  <c r="P10" i="1" s="1"/>
  <c r="D10" i="1"/>
  <c r="E9" i="1"/>
  <c r="P9" i="1" s="1"/>
  <c r="D9" i="1"/>
  <c r="E8" i="1"/>
  <c r="P8" i="1" s="1"/>
  <c r="D8" i="1"/>
  <c r="E7" i="1"/>
  <c r="P7" i="1" s="1"/>
  <c r="D7" i="1"/>
  <c r="E6" i="1"/>
  <c r="D6" i="1"/>
  <c r="B75" i="9"/>
  <c r="B73" i="9"/>
  <c r="B72"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18" i="9"/>
  <c r="B17" i="9"/>
  <c r="B16" i="9"/>
  <c r="B15" i="9"/>
  <c r="B14" i="9"/>
  <c r="B13" i="9"/>
  <c r="B12" i="9"/>
  <c r="B10" i="9"/>
  <c r="B9" i="9"/>
  <c r="B8" i="9"/>
  <c r="B7" i="9"/>
  <c r="B6" i="9"/>
  <c r="B5" i="9"/>
  <c r="D6" i="6"/>
  <c r="D20" i="6" s="1"/>
  <c r="I73" i="1" l="1"/>
  <c r="I74" i="1" s="1"/>
  <c r="E74" i="10"/>
  <c r="P73" i="1"/>
  <c r="P74" i="1" s="1"/>
  <c r="E74" i="1"/>
  <c r="D74" i="1"/>
  <c r="G60" i="12"/>
  <c r="C14" i="6"/>
  <c r="M71" i="1"/>
  <c r="I71" i="1"/>
  <c r="E71" i="10"/>
  <c r="P6" i="1"/>
  <c r="P71" i="1" s="1"/>
  <c r="E71" i="1"/>
  <c r="D71" i="1"/>
  <c r="E75" i="11"/>
  <c r="C75" i="11"/>
  <c r="C10" i="6"/>
  <c r="O73" i="1"/>
  <c r="O9" i="1"/>
  <c r="O13" i="1"/>
  <c r="O17" i="1"/>
  <c r="O36" i="1"/>
  <c r="O40" i="1"/>
  <c r="O44" i="1"/>
  <c r="O48" i="1"/>
  <c r="O52" i="1"/>
  <c r="O56" i="1"/>
  <c r="O60" i="1"/>
  <c r="O64" i="1"/>
  <c r="O68" i="1"/>
  <c r="E56" i="14"/>
  <c r="E60" i="13"/>
  <c r="O7" i="1"/>
  <c r="O15" i="1"/>
  <c r="O42" i="1"/>
  <c r="O54" i="1"/>
  <c r="O62" i="1"/>
  <c r="O70" i="1"/>
  <c r="O11" i="1"/>
  <c r="O20" i="1"/>
  <c r="O38" i="1"/>
  <c r="O46" i="1"/>
  <c r="O50" i="1"/>
  <c r="O58" i="1"/>
  <c r="O66" i="1"/>
  <c r="O8" i="1"/>
  <c r="O10" i="1"/>
  <c r="O12" i="1"/>
  <c r="O14" i="1"/>
  <c r="O16" i="1"/>
  <c r="O18" i="1"/>
  <c r="O35" i="1"/>
  <c r="O37" i="1"/>
  <c r="O39" i="1"/>
  <c r="O41" i="1"/>
  <c r="O43" i="1"/>
  <c r="O45" i="1"/>
  <c r="O47" i="1"/>
  <c r="O49" i="1"/>
  <c r="O51" i="1"/>
  <c r="O53" i="1"/>
  <c r="O55" i="1"/>
  <c r="O57" i="1"/>
  <c r="O59" i="1"/>
  <c r="O61" i="1"/>
  <c r="O63" i="1"/>
  <c r="O65" i="1"/>
  <c r="O67" i="1"/>
  <c r="O69" i="1"/>
  <c r="O6" i="1"/>
  <c r="D75" i="9"/>
  <c r="O74" i="1" l="1"/>
  <c r="O71" i="1"/>
  <c r="C6" i="6"/>
  <c r="C75" i="9"/>
  <c r="C75" i="10"/>
  <c r="E75" i="10"/>
  <c r="C9" i="6"/>
  <c r="B23" i="6" l="1"/>
  <c r="B20" i="6"/>
  <c r="C12" i="6" l="1"/>
  <c r="C20" i="6" s="1"/>
  <c r="B60" i="3" l="1"/>
  <c r="B57" i="3"/>
  <c r="B5" i="3"/>
  <c r="B56" i="3" l="1"/>
  <c r="B56" i="13"/>
  <c r="B71" i="11"/>
  <c r="B52" i="14"/>
  <c r="B56" i="12"/>
  <c r="B71" i="10"/>
  <c r="B71" i="9"/>
  <c r="K75" i="1"/>
  <c r="G75" i="1"/>
  <c r="B74" i="15" l="1"/>
  <c r="B59" i="3" l="1"/>
  <c r="B55" i="14"/>
  <c r="B59" i="12"/>
  <c r="B74" i="11"/>
  <c r="B59" i="13"/>
  <c r="B74" i="10"/>
  <c r="B74" i="9"/>
  <c r="D75" i="1"/>
  <c r="M75" i="1"/>
  <c r="E75" i="1"/>
  <c r="I75" i="1"/>
  <c r="O75" i="1"/>
  <c r="P75" i="1"/>
  <c r="D23" i="6"/>
  <c r="D24" i="6" s="1"/>
  <c r="C23" i="6"/>
  <c r="C24" i="6" s="1"/>
</calcChain>
</file>

<file path=xl/sharedStrings.xml><?xml version="1.0" encoding="utf-8"?>
<sst xmlns="http://schemas.openxmlformats.org/spreadsheetml/2006/main" count="534" uniqueCount="234">
  <si>
    <t>Core Modules</t>
  </si>
  <si>
    <t>Expanded Modules</t>
  </si>
  <si>
    <t>Application Software</t>
  </si>
  <si>
    <t>Implementation Services</t>
  </si>
  <si>
    <t>Training Services</t>
  </si>
  <si>
    <t>Totals</t>
  </si>
  <si>
    <t>Hourly
Rate</t>
  </si>
  <si>
    <t>Estimated
Hours</t>
  </si>
  <si>
    <t>Extended
Cost</t>
  </si>
  <si>
    <t xml:space="preserve"> </t>
  </si>
  <si>
    <t>Cost Category</t>
  </si>
  <si>
    <t>Comments</t>
  </si>
  <si>
    <t>Target
Application</t>
  </si>
  <si>
    <t>Source
Application</t>
  </si>
  <si>
    <t>Data Flow
Description</t>
  </si>
  <si>
    <t>Data Flow
Item #</t>
  </si>
  <si>
    <t>Core Components</t>
  </si>
  <si>
    <t>Expanded Components</t>
  </si>
  <si>
    <t>Grand Total</t>
  </si>
  <si>
    <t>N/A</t>
  </si>
  <si>
    <t>Other Expanded Modules Costs/Discounts</t>
  </si>
  <si>
    <t>Other Core Module Costs/Discounts</t>
  </si>
  <si>
    <t>One-Time
Cost</t>
  </si>
  <si>
    <t>On-Going
Annual Cost</t>
  </si>
  <si>
    <t>Module</t>
  </si>
  <si>
    <t>Spec #</t>
  </si>
  <si>
    <t>Description</t>
  </si>
  <si>
    <t>Software Name</t>
  </si>
  <si>
    <t>Required
Quantity</t>
  </si>
  <si>
    <t>Unit
Price</t>
  </si>
  <si>
    <t>Project Management</t>
  </si>
  <si>
    <t>Source Code Escrow</t>
  </si>
  <si>
    <t>Disaster Recovery</t>
  </si>
  <si>
    <t>Zip+4 Software</t>
  </si>
  <si>
    <t>Workstation Software</t>
  </si>
  <si>
    <t>Report Writer</t>
  </si>
  <si>
    <t>Relational Database</t>
  </si>
  <si>
    <t>Forms Generator</t>
  </si>
  <si>
    <t>Show Required/Optional Fields</t>
  </si>
  <si>
    <t>Hide Required/Optional Fields</t>
  </si>
  <si>
    <t>Vendor Name</t>
  </si>
  <si>
    <t>All black cells required.</t>
  </si>
  <si>
    <t>All yellow cells optional.</t>
  </si>
  <si>
    <t>All other cells are locked.</t>
  </si>
  <si>
    <t>1. Pricing Form Legend</t>
  </si>
  <si>
    <t>2. Enter Basic Vendor Information</t>
  </si>
  <si>
    <t>Tab Name</t>
  </si>
  <si>
    <t>Instructions</t>
  </si>
  <si>
    <t>Enter Vendor Name to the right:</t>
  </si>
  <si>
    <t>Discount (if applicable)</t>
  </si>
  <si>
    <t>Travel &amp; Lodging Costs</t>
  </si>
  <si>
    <t>Additional rows are provided in each worksheet to accommodate additional proposed software and services.  Vendors are encouraged to "hide" unused extra rows in each worksheet before submission.</t>
  </si>
  <si>
    <t>4. Complete the following Pricing Tabs</t>
  </si>
  <si>
    <t>5. Enter Any Misc Costs and/or Discounts</t>
  </si>
  <si>
    <t>6. Finalize Forms for Printing and Submission</t>
  </si>
  <si>
    <t>3. Enter Hosting/Licensing Model for Proposed Solution</t>
  </si>
  <si>
    <t>Number</t>
  </si>
  <si>
    <t>Area</t>
  </si>
  <si>
    <t>Requested Conversion item</t>
  </si>
  <si>
    <r>
      <t>Conversion Code</t>
    </r>
    <r>
      <rPr>
        <b/>
        <vertAlign val="superscript"/>
        <sz val="11"/>
        <color theme="0"/>
        <rFont val="Calibri"/>
        <family val="2"/>
        <scheme val="minor"/>
      </rPr>
      <t>1</t>
    </r>
  </si>
  <si>
    <r>
      <rPr>
        <b/>
        <vertAlign val="superscript"/>
        <sz val="11"/>
        <color theme="0"/>
        <rFont val="Calibri"/>
        <family val="2"/>
        <scheme val="minor"/>
      </rPr>
      <t>1</t>
    </r>
    <r>
      <rPr>
        <b/>
        <sz val="11"/>
        <color theme="0"/>
        <rFont val="Calibri"/>
        <family val="2"/>
        <scheme val="minor"/>
      </rPr>
      <t>Data Conversion Codes</t>
    </r>
  </si>
  <si>
    <t>A</t>
  </si>
  <si>
    <t>B</t>
  </si>
  <si>
    <t>Develop conversion scripts</t>
  </si>
  <si>
    <t>C</t>
  </si>
  <si>
    <t>D</t>
  </si>
  <si>
    <t>Other data conversion approach, please briefly describe in ‘Comments’ column</t>
  </si>
  <si>
    <t>E</t>
  </si>
  <si>
    <t>Functional Area</t>
  </si>
  <si>
    <t>Form Name</t>
  </si>
  <si>
    <r>
      <rPr>
        <b/>
        <u/>
        <sz val="11"/>
        <color theme="1"/>
        <rFont val="Calibri"/>
        <family val="2"/>
        <scheme val="minor"/>
      </rPr>
      <t>On-Going Annual</t>
    </r>
    <r>
      <rPr>
        <b/>
        <sz val="11"/>
        <color theme="1"/>
        <rFont val="Calibri"/>
        <family val="2"/>
        <scheme val="minor"/>
      </rPr>
      <t xml:space="preserve"> </t>
    </r>
    <r>
      <rPr>
        <sz val="11"/>
        <color theme="1"/>
        <rFont val="Calibri"/>
        <family val="2"/>
        <scheme val="minor"/>
      </rPr>
      <t>State and City Sales Tax (FOB)</t>
    </r>
  </si>
  <si>
    <r>
      <rPr>
        <b/>
        <u/>
        <sz val="11"/>
        <color theme="1"/>
        <rFont val="Calibri"/>
        <family val="2"/>
        <scheme val="minor"/>
      </rPr>
      <t>One-Time</t>
    </r>
    <r>
      <rPr>
        <b/>
        <sz val="11"/>
        <color theme="1"/>
        <rFont val="Calibri"/>
        <family val="2"/>
        <scheme val="minor"/>
      </rPr>
      <t xml:space="preserve"> </t>
    </r>
    <r>
      <rPr>
        <sz val="11"/>
        <color theme="1"/>
        <rFont val="Calibri"/>
        <family val="2"/>
        <scheme val="minor"/>
      </rPr>
      <t>State and City Sales Tax (FOB)</t>
    </r>
  </si>
  <si>
    <r>
      <rPr>
        <b/>
        <u/>
        <sz val="11"/>
        <color theme="1"/>
        <rFont val="Calibri"/>
        <family val="2"/>
        <scheme val="minor"/>
      </rPr>
      <t>One-Time</t>
    </r>
    <r>
      <rPr>
        <sz val="11"/>
        <color theme="1"/>
        <rFont val="Calibri"/>
        <family val="2"/>
        <scheme val="minor"/>
      </rPr>
      <t xml:space="preserve"> State and City Sales Tax (FOB)</t>
    </r>
  </si>
  <si>
    <t>State and City Sales Tax (FOB)</t>
  </si>
  <si>
    <t>Subtotal - Core Modules</t>
  </si>
  <si>
    <t>Non-Core Modules</t>
  </si>
  <si>
    <t>Subtotal - Non-Core Modules</t>
  </si>
  <si>
    <t>Software Installation</t>
  </si>
  <si>
    <t>Change Management</t>
  </si>
  <si>
    <t>Hardware Design and Installation Consulting</t>
  </si>
  <si>
    <t>Report Development Assistance</t>
  </si>
  <si>
    <t>Testing Assistance</t>
  </si>
  <si>
    <t>Operational Redesign</t>
  </si>
  <si>
    <t>System Documentation</t>
  </si>
  <si>
    <t>Knowledge Transfer</t>
  </si>
  <si>
    <t>3 Months Post Go-Live Support</t>
  </si>
  <si>
    <t>Not enough information/Need clarification/Item should be addressed during implementation</t>
  </si>
  <si>
    <t>Utilize/refine existing conversion tools/scripts</t>
  </si>
  <si>
    <t>Automated conversion not realistic/appropriate: Manual conversion is targeted</t>
  </si>
  <si>
    <t>Other Module 1</t>
  </si>
  <si>
    <t>Other Module 2</t>
  </si>
  <si>
    <t>Other Module 3</t>
  </si>
  <si>
    <t>Other Module 4</t>
  </si>
  <si>
    <t>Other Module 5</t>
  </si>
  <si>
    <t>Other Module 6</t>
  </si>
  <si>
    <t>Other Module 7</t>
  </si>
  <si>
    <t>Other Module 8</t>
  </si>
  <si>
    <t>Other Module 9</t>
  </si>
  <si>
    <t>Other Module 10</t>
  </si>
  <si>
    <t>Other Module 11</t>
  </si>
  <si>
    <t>Other Module 12</t>
  </si>
  <si>
    <t>Other Module 13</t>
  </si>
  <si>
    <t>Other Module 14</t>
  </si>
  <si>
    <t>Other Module 15</t>
  </si>
  <si>
    <t>Other Module 16</t>
  </si>
  <si>
    <t>Other Module 17</t>
  </si>
  <si>
    <t>Other Module 18</t>
  </si>
  <si>
    <t>Other Module 19</t>
  </si>
  <si>
    <t>Other Module 20</t>
  </si>
  <si>
    <t>Other Module 21</t>
  </si>
  <si>
    <t>Other Module 22</t>
  </si>
  <si>
    <t>Other Module 23</t>
  </si>
  <si>
    <t>Other Module 24</t>
  </si>
  <si>
    <t>Other Module 25</t>
  </si>
  <si>
    <t>Other Module 26</t>
  </si>
  <si>
    <t>Other Module 27</t>
  </si>
  <si>
    <t>Other Module 28</t>
  </si>
  <si>
    <t>Other Module 29</t>
  </si>
  <si>
    <t>Other Module 30</t>
  </si>
  <si>
    <t>Other Module 31</t>
  </si>
  <si>
    <t>Other Module 32</t>
  </si>
  <si>
    <t>Other Module 33</t>
  </si>
  <si>
    <t>Other Module 34</t>
  </si>
  <si>
    <t>Other Module 35</t>
  </si>
  <si>
    <t>Other Module 36</t>
  </si>
  <si>
    <t>Other Module 37</t>
  </si>
  <si>
    <t>Other Module 38</t>
  </si>
  <si>
    <t>Other Module 39</t>
  </si>
  <si>
    <t>Other Module 40</t>
  </si>
  <si>
    <t>Other Module 41</t>
  </si>
  <si>
    <t>Other Module 42</t>
  </si>
  <si>
    <t>Other Module 43</t>
  </si>
  <si>
    <t>Other Module 44</t>
  </si>
  <si>
    <t>Other Module 45</t>
  </si>
  <si>
    <t>Other Module 46</t>
  </si>
  <si>
    <t>Other Module 47</t>
  </si>
  <si>
    <t>Other Module 48</t>
  </si>
  <si>
    <t>Other Module 49</t>
  </si>
  <si>
    <t>Other Module 50</t>
  </si>
  <si>
    <t>On-premise / Hosted?</t>
  </si>
  <si>
    <t>Perpetual / Subscription-based License?</t>
  </si>
  <si>
    <t>Please add any additional modules proposed below those requested.</t>
  </si>
  <si>
    <t>Post Implementation Period Processing Support</t>
  </si>
  <si>
    <t>Both a hosted and on-premise solution are being strongly considered.  The decision will be based on the options provided, using the evaluation criteria outlined in the RFP.  Please indicate if the proposed solution reflected in this pricing form is hosted.
Additionally, please note if a perpetual license or subscription-based license is proposed.</t>
  </si>
  <si>
    <t>Hardware Description</t>
  </si>
  <si>
    <t>Accounts Payable</t>
  </si>
  <si>
    <t>Bank Reconciliation</t>
  </si>
  <si>
    <t>Budgeting</t>
  </si>
  <si>
    <t>Cash Management</t>
  </si>
  <si>
    <t>Contract Management</t>
  </si>
  <si>
    <t>Fixed Assets</t>
  </si>
  <si>
    <t>General and Technical</t>
  </si>
  <si>
    <t>General Ledger</t>
  </si>
  <si>
    <t>Human Resources</t>
  </si>
  <si>
    <t>Payroll</t>
  </si>
  <si>
    <t>Project and Grant Accounting</t>
  </si>
  <si>
    <t>Purchasing</t>
  </si>
  <si>
    <t>Misc Billing &amp; AR</t>
  </si>
  <si>
    <t>Time and Attendance</t>
  </si>
  <si>
    <t>Checks</t>
  </si>
  <si>
    <t>Invoices</t>
  </si>
  <si>
    <t>Vendor File (complete)</t>
  </si>
  <si>
    <t>All chart of account codes, accounts, and descriptions</t>
  </si>
  <si>
    <t xml:space="preserve">Ending balances, project, work order, job # </t>
  </si>
  <si>
    <t>Detailed information by Project ID number for all open projects including funding, status, tasks, and maps</t>
  </si>
  <si>
    <t>Employee position and demographics</t>
  </si>
  <si>
    <t>Accrual balances (Current, MTD, QTD, YTD, FYTD)</t>
  </si>
  <si>
    <t>Add pays, adjustments before taxes, tax, deductions, benefits</t>
  </si>
  <si>
    <t>Check History</t>
  </si>
  <si>
    <t>Earnings/Deductions History</t>
  </si>
  <si>
    <t>Personnel Action History</t>
  </si>
  <si>
    <t>Time and Attendance History</t>
  </si>
  <si>
    <t>Accounts files, bid files, contract files, inventory item transactions, item files, purchase order files, purchase requisition files, stock requisition files, and vendor files.</t>
  </si>
  <si>
    <t>Integration throughout ERP applications with document management system</t>
  </si>
  <si>
    <t>ERP/Document Mgmt.</t>
  </si>
  <si>
    <t>Import bank statement electronic file</t>
  </si>
  <si>
    <t>SunTrust</t>
  </si>
  <si>
    <t xml:space="preserve">Bank Reconciliation </t>
  </si>
  <si>
    <t xml:space="preserve">Send Positive Pay files to bank </t>
  </si>
  <si>
    <t>Yearly 1099 &amp; W2 submission </t>
  </si>
  <si>
    <t>US Treasury</t>
  </si>
  <si>
    <t>Import a file from Bank of America Works Procurement Card software to ERP Accounts Payable.</t>
  </si>
  <si>
    <t>Bank of America Works</t>
  </si>
  <si>
    <t>Export of Payroll Direct Deposit data</t>
  </si>
  <si>
    <t>Import/export employee demographic and benefit election information to/from the benefit providers and to/from human resource module.</t>
  </si>
  <si>
    <t>Benefit Providers/ERP HR</t>
  </si>
  <si>
    <t>HR/Benefit Providers</t>
  </si>
  <si>
    <t>Integrate the Human Resource module with the E-Verify system verifying social security numbers or passport ids for I-9 compliance.</t>
  </si>
  <si>
    <t>Human Resource</t>
  </si>
  <si>
    <t>E-Verify</t>
  </si>
  <si>
    <t>Florida Retirement System pension payment</t>
  </si>
  <si>
    <t>State of Florida Dept of Revenue</t>
  </si>
  <si>
    <t>Deferred Compensation payments</t>
  </si>
  <si>
    <t>Florida Municipal Pension Trust Fund</t>
  </si>
  <si>
    <t>Fica, medicare and withholding tax payments</t>
  </si>
  <si>
    <t>Internal Revenue Service</t>
  </si>
  <si>
    <t>Reemployment Tax (Unemployment)</t>
  </si>
  <si>
    <t>Employer's Quarterly Federal Tax Return</t>
  </si>
  <si>
    <t>AP Check</t>
  </si>
  <si>
    <t>1099 forms-specify types needed (i.e. M, INT, S, etc.)</t>
  </si>
  <si>
    <t>EFT/ACH</t>
  </si>
  <si>
    <t>Contracts</t>
  </si>
  <si>
    <t>Contract</t>
  </si>
  <si>
    <t>Master Agreement</t>
  </si>
  <si>
    <t>Misc Billing</t>
  </si>
  <si>
    <t>Invoice</t>
  </si>
  <si>
    <t>Billing statement</t>
  </si>
  <si>
    <t>Pay check</t>
  </si>
  <si>
    <t>Pay check stub</t>
  </si>
  <si>
    <t>Direct deposit advice</t>
  </si>
  <si>
    <t>Earnings statement</t>
  </si>
  <si>
    <t>W2</t>
  </si>
  <si>
    <t>Federal Tax Forms</t>
  </si>
  <si>
    <t>941 Quarterly</t>
  </si>
  <si>
    <t>Cover sheet for the W2 (W3)</t>
  </si>
  <si>
    <t>Purchase order</t>
  </si>
  <si>
    <t>Requisition</t>
  </si>
  <si>
    <t>Request for Bid</t>
  </si>
  <si>
    <t>Grants</t>
  </si>
  <si>
    <t>Payroll Expense</t>
  </si>
  <si>
    <t>Consultant Expense</t>
  </si>
  <si>
    <t>Invoice Expenditures Breakdown</t>
  </si>
  <si>
    <t>Cumulative Project Costs</t>
  </si>
  <si>
    <t>Task Expense</t>
  </si>
  <si>
    <t>In-Kind Expense Cumulative</t>
  </si>
  <si>
    <t>In-Kind Expense Calculation</t>
  </si>
  <si>
    <t>Transportation Disadvantaged Invoice</t>
  </si>
  <si>
    <t>Statement of Net Position Governmental Activities</t>
  </si>
  <si>
    <t>Statement of Revenue, Expenditures, and Changes in Net Position Governmental Funds</t>
  </si>
  <si>
    <t>Technical Training</t>
  </si>
  <si>
    <t>End-User Training</t>
  </si>
  <si>
    <t>Please complete the Estimated Hours and Hourly Rate for Technical Training, indicating any additional info or 'No Bid' in the Comments column. Additional proposed modules can be added in the 'Module Summary' Tab</t>
  </si>
  <si>
    <t>Please complete the Estimated Hours and Hourly Rate for End-User Training, indicating any additional info or 'No Bid' in the Comments column. Additional proposed modules can be added in the 'Module Summary' Tab</t>
  </si>
  <si>
    <t>Document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</si>
</sst>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20" x14ac:knownFonts="1">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sz val="11"/>
      <name val="Calibri"/>
      <family val="2"/>
      <scheme val="minor"/>
    </font>
    <font>
      <b/>
      <i/>
      <sz val="11"/>
      <color theme="1"/>
      <name val="Calibri"/>
      <family val="2"/>
      <scheme val="minor"/>
    </font>
    <font>
      <b/>
      <sz val="14"/>
      <color theme="0"/>
      <name val="Calibri"/>
      <family val="2"/>
      <scheme val="minor"/>
    </font>
    <font>
      <b/>
      <sz val="16"/>
      <color theme="0"/>
      <name val="Calibri"/>
      <family val="2"/>
      <scheme val="minor"/>
    </font>
    <font>
      <b/>
      <sz val="14"/>
      <name val="Calibri"/>
      <family val="2"/>
      <scheme val="minor"/>
    </font>
    <font>
      <sz val="12"/>
      <color theme="1"/>
      <name val="Calibri"/>
      <family val="2"/>
      <scheme val="minor"/>
    </font>
    <font>
      <b/>
      <sz val="11"/>
      <name val="Calibri"/>
      <family val="2"/>
      <scheme val="minor"/>
    </font>
    <font>
      <b/>
      <sz val="10"/>
      <color rgb="FF00539B"/>
      <name val="Calibri"/>
      <family val="2"/>
      <scheme val="minor"/>
    </font>
    <font>
      <b/>
      <sz val="10"/>
      <color rgb="FF754200"/>
      <name val="Calibri"/>
      <family val="2"/>
      <scheme val="minor"/>
    </font>
    <font>
      <b/>
      <sz val="10"/>
      <color rgb="FFE58E1A"/>
      <name val="Calibri"/>
      <family val="2"/>
      <scheme val="minor"/>
    </font>
    <font>
      <b/>
      <sz val="10"/>
      <color rgb="FFBF311A"/>
      <name val="Calibri"/>
      <family val="2"/>
      <scheme val="minor"/>
    </font>
    <font>
      <sz val="9"/>
      <color theme="1"/>
      <name val="Calibri"/>
      <family val="2"/>
      <scheme val="minor"/>
    </font>
    <font>
      <b/>
      <vertAlign val="superscript"/>
      <sz val="11"/>
      <color theme="0"/>
      <name val="Calibri"/>
      <family val="2"/>
      <scheme val="minor"/>
    </font>
    <font>
      <b/>
      <u/>
      <sz val="11"/>
      <color theme="1"/>
      <name val="Calibri"/>
      <family val="2"/>
      <scheme val="minor"/>
    </font>
    <font>
      <sz val="11"/>
      <color rgb="FFFF0000"/>
      <name val="Calibri"/>
      <family val="2"/>
      <scheme val="minor"/>
    </font>
  </fonts>
  <fills count="15">
    <fill>
      <patternFill patternType="none"/>
    </fill>
    <fill>
      <patternFill patternType="gray125"/>
    </fill>
    <fill>
      <patternFill patternType="solid">
        <fgColor rgb="FF00539B"/>
        <bgColor indexed="64"/>
      </patternFill>
    </fill>
    <fill>
      <patternFill patternType="solid">
        <fgColor rgb="FF949B50"/>
        <bgColor indexed="64"/>
      </patternFill>
    </fill>
    <fill>
      <patternFill patternType="solid">
        <fgColor rgb="FFBF311A"/>
        <bgColor indexed="64"/>
      </patternFill>
    </fill>
    <fill>
      <patternFill patternType="solid">
        <fgColor rgb="FF56A0D3"/>
        <bgColor indexed="64"/>
      </patternFill>
    </fill>
    <fill>
      <patternFill patternType="solid">
        <fgColor rgb="FF807F83"/>
        <bgColor indexed="64"/>
      </patternFill>
    </fill>
    <fill>
      <patternFill patternType="solid">
        <fgColor rgb="FF754200"/>
        <bgColor indexed="64"/>
      </patternFill>
    </fill>
    <fill>
      <patternFill patternType="solid">
        <fgColor rgb="FFE58E1A"/>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4.9989318521683403E-2"/>
        <bgColor indexed="64"/>
      </patternFill>
    </fill>
  </fills>
  <borders count="77">
    <border>
      <left/>
      <right/>
      <top/>
      <bottom/>
      <diagonal/>
    </border>
    <border>
      <left style="medium">
        <color rgb="FF00539B"/>
      </left>
      <right style="thin">
        <color theme="0"/>
      </right>
      <top style="medium">
        <color rgb="FF00539B"/>
      </top>
      <bottom style="thin">
        <color theme="0"/>
      </bottom>
      <diagonal/>
    </border>
    <border>
      <left style="thin">
        <color theme="0"/>
      </left>
      <right style="thin">
        <color theme="0"/>
      </right>
      <top style="medium">
        <color rgb="FF00539B"/>
      </top>
      <bottom style="thin">
        <color theme="0"/>
      </bottom>
      <diagonal/>
    </border>
    <border>
      <left style="thin">
        <color theme="0"/>
      </left>
      <right style="medium">
        <color rgb="FF00539B"/>
      </right>
      <top style="medium">
        <color rgb="FF00539B"/>
      </top>
      <bottom style="thin">
        <color theme="0"/>
      </bottom>
      <diagonal/>
    </border>
    <border>
      <left style="medium">
        <color rgb="FF00539B"/>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539B"/>
      </right>
      <top style="thin">
        <color theme="0"/>
      </top>
      <bottom style="thin">
        <color theme="0"/>
      </bottom>
      <diagonal/>
    </border>
    <border>
      <left style="medium">
        <color rgb="FF00539B"/>
      </left>
      <right style="thin">
        <color theme="0"/>
      </right>
      <top style="thin">
        <color theme="0"/>
      </top>
      <bottom style="medium">
        <color rgb="FF00539B"/>
      </bottom>
      <diagonal/>
    </border>
    <border>
      <left style="thin">
        <color theme="0"/>
      </left>
      <right style="thin">
        <color theme="0"/>
      </right>
      <top style="thin">
        <color theme="0"/>
      </top>
      <bottom style="medium">
        <color rgb="FF00539B"/>
      </bottom>
      <diagonal/>
    </border>
    <border>
      <left style="thin">
        <color theme="0"/>
      </left>
      <right style="medium">
        <color rgb="FF00539B"/>
      </right>
      <top style="thin">
        <color theme="0"/>
      </top>
      <bottom style="medium">
        <color rgb="FF00539B"/>
      </bottom>
      <diagonal/>
    </border>
    <border>
      <left/>
      <right/>
      <top style="thin">
        <color theme="0"/>
      </top>
      <bottom style="thin">
        <color theme="0"/>
      </bottom>
      <diagonal/>
    </border>
    <border>
      <left/>
      <right style="medium">
        <color rgb="FF00539B"/>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rgb="FF00539B"/>
      </left>
      <right/>
      <top style="thin">
        <color theme="0"/>
      </top>
      <bottom style="thin">
        <color theme="0"/>
      </bottom>
      <diagonal/>
    </border>
    <border>
      <left style="medium">
        <color rgb="FF00539B"/>
      </left>
      <right/>
      <top style="medium">
        <color rgb="FF00539B"/>
      </top>
      <bottom style="thin">
        <color theme="0"/>
      </bottom>
      <diagonal/>
    </border>
    <border>
      <left/>
      <right/>
      <top style="medium">
        <color rgb="FF00539B"/>
      </top>
      <bottom style="thin">
        <color theme="0"/>
      </bottom>
      <diagonal/>
    </border>
    <border>
      <left/>
      <right style="medium">
        <color rgb="FF00539B"/>
      </right>
      <top style="medium">
        <color rgb="FF00539B"/>
      </top>
      <bottom style="thin">
        <color theme="0"/>
      </bottom>
      <diagonal/>
    </border>
    <border>
      <left style="medium">
        <color rgb="FF00539B"/>
      </left>
      <right/>
      <top style="thin">
        <color theme="0"/>
      </top>
      <bottom style="medium">
        <color rgb="FF00539B"/>
      </bottom>
      <diagonal/>
    </border>
    <border>
      <left/>
      <right/>
      <top style="thin">
        <color theme="0"/>
      </top>
      <bottom style="medium">
        <color rgb="FF00539B"/>
      </bottom>
      <diagonal/>
    </border>
    <border>
      <left/>
      <right style="thin">
        <color theme="0"/>
      </right>
      <top style="thin">
        <color theme="0"/>
      </top>
      <bottom style="medium">
        <color rgb="FF00539B"/>
      </bottom>
      <diagonal/>
    </border>
    <border>
      <left style="medium">
        <color rgb="FFBF311A"/>
      </left>
      <right style="thin">
        <color theme="0"/>
      </right>
      <top style="medium">
        <color rgb="FFBF311A"/>
      </top>
      <bottom style="thin">
        <color theme="0"/>
      </bottom>
      <diagonal/>
    </border>
    <border>
      <left style="thin">
        <color theme="0"/>
      </left>
      <right style="thin">
        <color theme="0"/>
      </right>
      <top style="medium">
        <color rgb="FFBF311A"/>
      </top>
      <bottom style="thin">
        <color theme="0"/>
      </bottom>
      <diagonal/>
    </border>
    <border>
      <left style="thin">
        <color theme="0"/>
      </left>
      <right style="medium">
        <color rgb="FFBF311A"/>
      </right>
      <top style="medium">
        <color rgb="FFBF311A"/>
      </top>
      <bottom style="thin">
        <color theme="0"/>
      </bottom>
      <diagonal/>
    </border>
    <border>
      <left style="medium">
        <color rgb="FFBF311A"/>
      </left>
      <right style="thin">
        <color theme="0"/>
      </right>
      <top style="thin">
        <color theme="0"/>
      </top>
      <bottom style="thin">
        <color theme="0"/>
      </bottom>
      <diagonal/>
    </border>
    <border>
      <left style="thin">
        <color theme="0"/>
      </left>
      <right style="medium">
        <color rgb="FFBF311A"/>
      </right>
      <top style="thin">
        <color theme="0"/>
      </top>
      <bottom style="thin">
        <color theme="0"/>
      </bottom>
      <diagonal/>
    </border>
    <border>
      <left style="medium">
        <color rgb="FFBF311A"/>
      </left>
      <right style="thin">
        <color theme="0"/>
      </right>
      <top style="thin">
        <color theme="0"/>
      </top>
      <bottom style="medium">
        <color rgb="FFBF311A"/>
      </bottom>
      <diagonal/>
    </border>
    <border>
      <left style="thin">
        <color theme="0"/>
      </left>
      <right style="thin">
        <color theme="0"/>
      </right>
      <top style="thin">
        <color theme="0"/>
      </top>
      <bottom style="medium">
        <color rgb="FFBF311A"/>
      </bottom>
      <diagonal/>
    </border>
    <border>
      <left style="thin">
        <color theme="0"/>
      </left>
      <right style="medium">
        <color rgb="FFBF311A"/>
      </right>
      <top style="thin">
        <color theme="0"/>
      </top>
      <bottom style="medium">
        <color rgb="FFBF311A"/>
      </bottom>
      <diagonal/>
    </border>
    <border>
      <left style="medium">
        <color rgb="FF754200"/>
      </left>
      <right style="thin">
        <color theme="0"/>
      </right>
      <top style="medium">
        <color rgb="FF754200"/>
      </top>
      <bottom style="thin">
        <color theme="0"/>
      </bottom>
      <diagonal/>
    </border>
    <border>
      <left style="thin">
        <color theme="0"/>
      </left>
      <right style="thin">
        <color theme="0"/>
      </right>
      <top style="medium">
        <color rgb="FF754200"/>
      </top>
      <bottom style="thin">
        <color theme="0"/>
      </bottom>
      <diagonal/>
    </border>
    <border>
      <left style="thin">
        <color theme="0"/>
      </left>
      <right style="medium">
        <color rgb="FF754200"/>
      </right>
      <top style="medium">
        <color rgb="FF754200"/>
      </top>
      <bottom style="thin">
        <color theme="0"/>
      </bottom>
      <diagonal/>
    </border>
    <border>
      <left style="medium">
        <color rgb="FF754200"/>
      </left>
      <right style="thin">
        <color theme="0"/>
      </right>
      <top style="thin">
        <color theme="0"/>
      </top>
      <bottom style="thin">
        <color theme="0"/>
      </bottom>
      <diagonal/>
    </border>
    <border>
      <left style="thin">
        <color theme="0"/>
      </left>
      <right style="medium">
        <color rgb="FF754200"/>
      </right>
      <top style="thin">
        <color theme="0"/>
      </top>
      <bottom style="thin">
        <color theme="0"/>
      </bottom>
      <diagonal/>
    </border>
    <border>
      <left style="medium">
        <color rgb="FF754200"/>
      </left>
      <right style="thin">
        <color theme="0"/>
      </right>
      <top style="thin">
        <color theme="0"/>
      </top>
      <bottom style="medium">
        <color rgb="FF754200"/>
      </bottom>
      <diagonal/>
    </border>
    <border>
      <left style="thin">
        <color theme="0"/>
      </left>
      <right style="thin">
        <color theme="0"/>
      </right>
      <top style="thin">
        <color theme="0"/>
      </top>
      <bottom style="medium">
        <color rgb="FF754200"/>
      </bottom>
      <diagonal/>
    </border>
    <border>
      <left style="thin">
        <color theme="0"/>
      </left>
      <right style="medium">
        <color rgb="FF754200"/>
      </right>
      <top style="thin">
        <color theme="0"/>
      </top>
      <bottom style="medium">
        <color rgb="FF754200"/>
      </bottom>
      <diagonal/>
    </border>
    <border>
      <left style="thin">
        <color theme="0"/>
      </left>
      <right/>
      <top style="medium">
        <color rgb="FF754200"/>
      </top>
      <bottom style="thin">
        <color theme="0"/>
      </bottom>
      <diagonal/>
    </border>
    <border>
      <left style="thin">
        <color theme="0"/>
      </left>
      <right/>
      <top style="thin">
        <color theme="0"/>
      </top>
      <bottom style="medium">
        <color rgb="FF754200"/>
      </bottom>
      <diagonal/>
    </border>
    <border>
      <left style="medium">
        <color rgb="FFBF311A"/>
      </left>
      <right/>
      <top style="thin">
        <color theme="0"/>
      </top>
      <bottom style="thin">
        <color theme="0"/>
      </bottom>
      <diagonal/>
    </border>
    <border>
      <left/>
      <right style="medium">
        <color rgb="FFBF311A"/>
      </right>
      <top style="thin">
        <color theme="0"/>
      </top>
      <bottom style="thin">
        <color theme="0"/>
      </bottom>
      <diagonal/>
    </border>
    <border>
      <left style="medium">
        <color rgb="FF754200"/>
      </left>
      <right/>
      <top style="thin">
        <color theme="0"/>
      </top>
      <bottom style="thin">
        <color theme="0"/>
      </bottom>
      <diagonal/>
    </border>
    <border>
      <left/>
      <right style="medium">
        <color rgb="FF754200"/>
      </right>
      <top style="thin">
        <color theme="0"/>
      </top>
      <bottom style="thin">
        <color theme="0"/>
      </bottom>
      <diagonal/>
    </border>
    <border>
      <left style="medium">
        <color rgb="FFE58E1A"/>
      </left>
      <right style="thin">
        <color theme="0"/>
      </right>
      <top style="medium">
        <color rgb="FFE58E1A"/>
      </top>
      <bottom style="thin">
        <color theme="0"/>
      </bottom>
      <diagonal/>
    </border>
    <border>
      <left style="thin">
        <color theme="0"/>
      </left>
      <right style="thin">
        <color theme="0"/>
      </right>
      <top style="medium">
        <color rgb="FFE58E1A"/>
      </top>
      <bottom style="thin">
        <color theme="0"/>
      </bottom>
      <diagonal/>
    </border>
    <border>
      <left style="thin">
        <color theme="0"/>
      </left>
      <right/>
      <top style="medium">
        <color rgb="FFE58E1A"/>
      </top>
      <bottom style="thin">
        <color theme="0"/>
      </bottom>
      <diagonal/>
    </border>
    <border>
      <left style="thin">
        <color theme="0"/>
      </left>
      <right style="medium">
        <color rgb="FFE58E1A"/>
      </right>
      <top style="medium">
        <color rgb="FFE58E1A"/>
      </top>
      <bottom style="thin">
        <color theme="0"/>
      </bottom>
      <diagonal/>
    </border>
    <border>
      <left style="medium">
        <color rgb="FFE58E1A"/>
      </left>
      <right/>
      <top style="thin">
        <color theme="0"/>
      </top>
      <bottom style="thin">
        <color theme="0"/>
      </bottom>
      <diagonal/>
    </border>
    <border>
      <left/>
      <right style="medium">
        <color rgb="FFE58E1A"/>
      </right>
      <top style="thin">
        <color theme="0"/>
      </top>
      <bottom style="thin">
        <color theme="0"/>
      </bottom>
      <diagonal/>
    </border>
    <border>
      <left style="medium">
        <color rgb="FFE58E1A"/>
      </left>
      <right style="thin">
        <color theme="0"/>
      </right>
      <top style="thin">
        <color theme="0"/>
      </top>
      <bottom style="thin">
        <color theme="0"/>
      </bottom>
      <diagonal/>
    </border>
    <border>
      <left style="thin">
        <color theme="0"/>
      </left>
      <right style="medium">
        <color rgb="FFE58E1A"/>
      </right>
      <top style="thin">
        <color theme="0"/>
      </top>
      <bottom style="thin">
        <color theme="0"/>
      </bottom>
      <diagonal/>
    </border>
    <border>
      <left style="medium">
        <color rgb="FFE58E1A"/>
      </left>
      <right style="thin">
        <color theme="0"/>
      </right>
      <top style="thin">
        <color theme="0"/>
      </top>
      <bottom style="medium">
        <color rgb="FFE58E1A"/>
      </bottom>
      <diagonal/>
    </border>
    <border>
      <left style="thin">
        <color theme="0"/>
      </left>
      <right style="thin">
        <color theme="0"/>
      </right>
      <top style="thin">
        <color theme="0"/>
      </top>
      <bottom style="medium">
        <color rgb="FFE58E1A"/>
      </bottom>
      <diagonal/>
    </border>
    <border>
      <left style="thin">
        <color theme="0"/>
      </left>
      <right/>
      <top style="thin">
        <color theme="0"/>
      </top>
      <bottom style="medium">
        <color rgb="FFE58E1A"/>
      </bottom>
      <diagonal/>
    </border>
    <border>
      <left style="thin">
        <color theme="0"/>
      </left>
      <right style="medium">
        <color rgb="FFE58E1A"/>
      </right>
      <top style="thin">
        <color theme="0"/>
      </top>
      <bottom style="medium">
        <color rgb="FFE58E1A"/>
      </bottom>
      <diagonal/>
    </border>
    <border>
      <left/>
      <right style="thin">
        <color theme="0"/>
      </right>
      <top style="medium">
        <color rgb="FF00539B"/>
      </top>
      <bottom style="thin">
        <color theme="0"/>
      </bottom>
      <diagonal/>
    </border>
    <border>
      <left style="thick">
        <color rgb="FF807F83"/>
      </left>
      <right style="thick">
        <color rgb="FF807F83"/>
      </right>
      <top style="thick">
        <color rgb="FF807F83"/>
      </top>
      <bottom style="thick">
        <color rgb="FF807F83"/>
      </bottom>
      <diagonal/>
    </border>
    <border>
      <left style="medium">
        <color rgb="FF807F83"/>
      </left>
      <right style="thin">
        <color theme="0"/>
      </right>
      <top style="thin">
        <color theme="0"/>
      </top>
      <bottom style="thin">
        <color theme="0"/>
      </bottom>
      <diagonal/>
    </border>
    <border>
      <left style="thin">
        <color theme="0"/>
      </left>
      <right style="medium">
        <color rgb="FF807F83"/>
      </right>
      <top style="thin">
        <color theme="0"/>
      </top>
      <bottom style="thin">
        <color theme="0"/>
      </bottom>
      <diagonal/>
    </border>
    <border>
      <left style="thick">
        <color rgb="FF807F83"/>
      </left>
      <right/>
      <top style="thick">
        <color rgb="FF807F83"/>
      </top>
      <bottom style="thick">
        <color rgb="FF807F83"/>
      </bottom>
      <diagonal/>
    </border>
    <border>
      <left/>
      <right/>
      <top style="thick">
        <color rgb="FF807F83"/>
      </top>
      <bottom style="thick">
        <color rgb="FF807F83"/>
      </bottom>
      <diagonal/>
    </border>
    <border>
      <left/>
      <right style="thick">
        <color rgb="FF807F83"/>
      </right>
      <top style="thick">
        <color rgb="FF807F83"/>
      </top>
      <bottom style="thick">
        <color rgb="FF807F83"/>
      </bottom>
      <diagonal/>
    </border>
    <border>
      <left style="medium">
        <color rgb="FF00539B"/>
      </left>
      <right/>
      <top style="medium">
        <color rgb="FF00539B"/>
      </top>
      <bottom/>
      <diagonal/>
    </border>
    <border>
      <left/>
      <right/>
      <top style="medium">
        <color rgb="FF00539B"/>
      </top>
      <bottom/>
      <diagonal/>
    </border>
    <border>
      <left/>
      <right style="medium">
        <color rgb="FF00539B"/>
      </right>
      <top style="medium">
        <color rgb="FF00539B"/>
      </top>
      <bottom/>
      <diagonal/>
    </border>
    <border>
      <left style="medium">
        <color rgb="FF00539B"/>
      </left>
      <right/>
      <top/>
      <bottom/>
      <diagonal/>
    </border>
    <border>
      <left/>
      <right style="medium">
        <color rgb="FF00539B"/>
      </right>
      <top/>
      <bottom/>
      <diagonal/>
    </border>
    <border>
      <left style="medium">
        <color rgb="FF00539B"/>
      </left>
      <right/>
      <top/>
      <bottom style="medium">
        <color rgb="FF00539B"/>
      </bottom>
      <diagonal/>
    </border>
    <border>
      <left/>
      <right/>
      <top/>
      <bottom style="medium">
        <color rgb="FF00539B"/>
      </bottom>
      <diagonal/>
    </border>
    <border>
      <left/>
      <right style="medium">
        <color rgb="FF00539B"/>
      </right>
      <top/>
      <bottom style="medium">
        <color rgb="FF00539B"/>
      </bottom>
      <diagonal/>
    </border>
    <border>
      <left style="thick">
        <color rgb="FF807F83"/>
      </left>
      <right/>
      <top style="thick">
        <color rgb="FF807F83"/>
      </top>
      <bottom/>
      <diagonal/>
    </border>
    <border>
      <left/>
      <right/>
      <top style="thick">
        <color rgb="FF807F83"/>
      </top>
      <bottom/>
      <diagonal/>
    </border>
    <border>
      <left style="thick">
        <color rgb="FF807F83"/>
      </left>
      <right/>
      <top/>
      <bottom style="thick">
        <color rgb="FF807F83"/>
      </bottom>
      <diagonal/>
    </border>
    <border>
      <left/>
      <right/>
      <top/>
      <bottom style="thick">
        <color rgb="FF807F83"/>
      </bottom>
      <diagonal/>
    </border>
    <border>
      <left style="medium">
        <color rgb="FF00539B"/>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rgb="FF00539B"/>
      </right>
      <top style="thin">
        <color theme="0"/>
      </top>
      <bottom/>
      <diagonal/>
    </border>
  </borders>
  <cellStyleXfs count="1">
    <xf numFmtId="0" fontId="0" fillId="0" borderId="0"/>
  </cellStyleXfs>
  <cellXfs count="326">
    <xf numFmtId="0" fontId="0" fillId="0" borderId="0" xfId="0"/>
    <xf numFmtId="0" fontId="0" fillId="0" borderId="0" xfId="0" applyAlignment="1">
      <alignment vertical="center"/>
    </xf>
    <xf numFmtId="164" fontId="3" fillId="5" borderId="5" xfId="0" applyNumberFormat="1" applyFont="1" applyFill="1" applyBorder="1" applyAlignment="1">
      <alignment horizontal="center" vertical="center"/>
    </xf>
    <xf numFmtId="0" fontId="1" fillId="2" borderId="7" xfId="0" applyFont="1" applyFill="1" applyBorder="1" applyAlignment="1">
      <alignment vertical="center"/>
    </xf>
    <xf numFmtId="0" fontId="1" fillId="2" borderId="4" xfId="0" applyFont="1" applyFill="1" applyBorder="1" applyAlignment="1">
      <alignment horizontal="left" vertical="center"/>
    </xf>
    <xf numFmtId="0" fontId="1" fillId="9" borderId="5"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9" borderId="8" xfId="0" applyFont="1" applyFill="1" applyBorder="1" applyAlignment="1">
      <alignment horizontal="center" vertical="center"/>
    </xf>
    <xf numFmtId="0" fontId="1" fillId="5" borderId="5" xfId="0" applyFont="1" applyFill="1" applyBorder="1" applyAlignment="1">
      <alignment horizontal="center" vertical="center"/>
    </xf>
    <xf numFmtId="0" fontId="1" fillId="2" borderId="4" xfId="0" applyFont="1" applyFill="1" applyBorder="1" applyAlignment="1">
      <alignmen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vertical="center" wrapText="1"/>
    </xf>
    <xf numFmtId="0" fontId="0" fillId="0" borderId="0" xfId="0" applyFill="1" applyAlignment="1">
      <alignment vertical="center"/>
    </xf>
    <xf numFmtId="164" fontId="1" fillId="5" borderId="6" xfId="0" applyNumberFormat="1" applyFont="1" applyFill="1" applyBorder="1" applyAlignment="1">
      <alignment horizontal="center" vertical="center"/>
    </xf>
    <xf numFmtId="164" fontId="1" fillId="3" borderId="6" xfId="0" applyNumberFormat="1" applyFont="1" applyFill="1" applyBorder="1" applyAlignment="1">
      <alignment horizontal="center" vertical="center"/>
    </xf>
    <xf numFmtId="0" fontId="1" fillId="5" borderId="4" xfId="0" applyFont="1" applyFill="1" applyBorder="1" applyAlignment="1">
      <alignment vertical="center"/>
    </xf>
    <xf numFmtId="0" fontId="1" fillId="3" borderId="4" xfId="0" applyFont="1" applyFill="1" applyBorder="1" applyAlignment="1">
      <alignment vertical="center"/>
    </xf>
    <xf numFmtId="0" fontId="1" fillId="2" borderId="6" xfId="0" applyFont="1" applyFill="1" applyBorder="1" applyAlignment="1">
      <alignment horizontal="left" vertical="center"/>
    </xf>
    <xf numFmtId="0" fontId="1" fillId="2" borderId="5" xfId="0" applyFont="1" applyFill="1" applyBorder="1" applyAlignment="1">
      <alignment horizontal="center" vertical="center"/>
    </xf>
    <xf numFmtId="0" fontId="3" fillId="3" borderId="4" xfId="0" applyFont="1" applyFill="1" applyBorder="1" applyAlignment="1">
      <alignment horizontal="left" vertical="center" indent="1"/>
    </xf>
    <xf numFmtId="0" fontId="3" fillId="5" borderId="4" xfId="0" applyFont="1" applyFill="1" applyBorder="1" applyAlignment="1">
      <alignment horizontal="left" vertical="center" indent="1"/>
    </xf>
    <xf numFmtId="0" fontId="1" fillId="5" borderId="6" xfId="0" applyFont="1" applyFill="1" applyBorder="1" applyAlignment="1">
      <alignment horizontal="left" vertical="center" indent="1"/>
    </xf>
    <xf numFmtId="0" fontId="1" fillId="3" borderId="4" xfId="0" applyFont="1" applyFill="1" applyBorder="1" applyAlignment="1">
      <alignment horizontal="left" vertical="center" indent="1"/>
    </xf>
    <xf numFmtId="0" fontId="1" fillId="3" borderId="6" xfId="0" applyFont="1" applyFill="1" applyBorder="1" applyAlignment="1">
      <alignment horizontal="left" vertical="center" indent="1"/>
    </xf>
    <xf numFmtId="0" fontId="1" fillId="2" borderId="4" xfId="0" applyFont="1" applyFill="1" applyBorder="1" applyAlignment="1">
      <alignment horizontal="left" vertical="center" wrapText="1"/>
    </xf>
    <xf numFmtId="0" fontId="3" fillId="3" borderId="5" xfId="0" applyFont="1" applyFill="1" applyBorder="1" applyAlignment="1">
      <alignment horizontal="center" vertical="center"/>
    </xf>
    <xf numFmtId="0" fontId="3" fillId="7" borderId="8" xfId="0" applyFont="1" applyFill="1" applyBorder="1" applyAlignment="1">
      <alignment horizontal="center" vertical="center"/>
    </xf>
    <xf numFmtId="0" fontId="1" fillId="8" borderId="8" xfId="0" applyFont="1" applyFill="1" applyBorder="1" applyAlignment="1">
      <alignment horizontal="center" vertical="center"/>
    </xf>
    <xf numFmtId="3" fontId="1" fillId="3" borderId="5" xfId="0" applyNumberFormat="1" applyFont="1" applyFill="1" applyBorder="1" applyAlignment="1">
      <alignment horizontal="center" vertical="center"/>
    </xf>
    <xf numFmtId="3" fontId="1" fillId="7" borderId="8" xfId="0" applyNumberFormat="1" applyFont="1" applyFill="1" applyBorder="1" applyAlignment="1">
      <alignment horizontal="center" vertical="center"/>
    </xf>
    <xf numFmtId="3" fontId="1" fillId="8" borderId="8" xfId="0" applyNumberFormat="1" applyFont="1" applyFill="1" applyBorder="1" applyAlignment="1">
      <alignment horizontal="center" vertical="center"/>
    </xf>
    <xf numFmtId="3" fontId="3" fillId="5" borderId="5" xfId="0" applyNumberFormat="1" applyFont="1" applyFill="1" applyBorder="1" applyAlignment="1">
      <alignment horizontal="center" vertical="center"/>
    </xf>
    <xf numFmtId="0" fontId="1" fillId="4" borderId="24" xfId="0" applyFont="1" applyFill="1" applyBorder="1" applyAlignment="1">
      <alignment vertical="center"/>
    </xf>
    <xf numFmtId="0" fontId="1" fillId="4" borderId="25" xfId="0" applyFont="1" applyFill="1" applyBorder="1" applyAlignment="1">
      <alignment horizontal="left" vertical="center"/>
    </xf>
    <xf numFmtId="0" fontId="3" fillId="5" borderId="24" xfId="0" applyFont="1" applyFill="1" applyBorder="1" applyAlignment="1">
      <alignment horizontal="left" vertical="center" indent="1"/>
    </xf>
    <xf numFmtId="0" fontId="0" fillId="5" borderId="25" xfId="0" applyFill="1" applyBorder="1"/>
    <xf numFmtId="0" fontId="0" fillId="3" borderId="25" xfId="0" applyFill="1" applyBorder="1"/>
    <xf numFmtId="0" fontId="3" fillId="3" borderId="24" xfId="0" applyFont="1" applyFill="1" applyBorder="1" applyAlignment="1">
      <alignment horizontal="left" vertical="center" indent="1"/>
    </xf>
    <xf numFmtId="0" fontId="1" fillId="4" borderId="26" xfId="0" applyFont="1" applyFill="1" applyBorder="1" applyAlignment="1">
      <alignment vertical="center"/>
    </xf>
    <xf numFmtId="0" fontId="0" fillId="4" borderId="28" xfId="0" applyFill="1" applyBorder="1" applyAlignment="1">
      <alignment vertical="center"/>
    </xf>
    <xf numFmtId="0" fontId="1" fillId="7" borderId="32" xfId="0" applyFont="1" applyFill="1" applyBorder="1" applyAlignment="1">
      <alignment vertical="center"/>
    </xf>
    <xf numFmtId="0" fontId="1" fillId="7" borderId="33" xfId="0" applyFont="1" applyFill="1" applyBorder="1" applyAlignment="1">
      <alignment horizontal="left" vertical="center"/>
    </xf>
    <xf numFmtId="0" fontId="3" fillId="5" borderId="32" xfId="0" applyFont="1" applyFill="1" applyBorder="1" applyAlignment="1">
      <alignment horizontal="left" vertical="center" indent="1"/>
    </xf>
    <xf numFmtId="0" fontId="0" fillId="5" borderId="33" xfId="0" applyFill="1" applyBorder="1"/>
    <xf numFmtId="0" fontId="0" fillId="3" borderId="33" xfId="0" applyFill="1" applyBorder="1"/>
    <xf numFmtId="0" fontId="3" fillId="3" borderId="32" xfId="0" applyFont="1" applyFill="1" applyBorder="1" applyAlignment="1">
      <alignment horizontal="left" vertical="center" indent="1"/>
    </xf>
    <xf numFmtId="0" fontId="1" fillId="7" borderId="34" xfId="0" applyFont="1" applyFill="1" applyBorder="1" applyAlignment="1">
      <alignment vertical="center"/>
    </xf>
    <xf numFmtId="0" fontId="0" fillId="7" borderId="36" xfId="0" applyFill="1" applyBorder="1" applyAlignment="1">
      <alignment vertical="center"/>
    </xf>
    <xf numFmtId="0" fontId="1" fillId="7" borderId="12" xfId="0" applyFont="1" applyFill="1" applyBorder="1" applyAlignment="1">
      <alignment horizontal="center" vertical="center" wrapText="1"/>
    </xf>
    <xf numFmtId="3" fontId="3" fillId="3" borderId="5" xfId="0" applyNumberFormat="1" applyFont="1" applyFill="1" applyBorder="1" applyAlignment="1">
      <alignment horizontal="center" vertical="center"/>
    </xf>
    <xf numFmtId="3" fontId="1" fillId="7" borderId="35" xfId="0" applyNumberFormat="1" applyFont="1" applyFill="1" applyBorder="1" applyAlignment="1">
      <alignment horizontal="center" vertical="center"/>
    </xf>
    <xf numFmtId="165" fontId="1" fillId="5" borderId="5" xfId="0" applyNumberFormat="1" applyFont="1" applyFill="1" applyBorder="1" applyAlignment="1">
      <alignment horizontal="center" vertical="center"/>
    </xf>
    <xf numFmtId="165" fontId="1" fillId="3" borderId="5" xfId="0" applyNumberFormat="1" applyFont="1" applyFill="1" applyBorder="1" applyAlignment="1">
      <alignment horizontal="center" vertical="center"/>
    </xf>
    <xf numFmtId="165" fontId="1" fillId="2" borderId="8" xfId="0" applyNumberFormat="1" applyFont="1" applyFill="1" applyBorder="1" applyAlignment="1">
      <alignment horizontal="center" vertical="center"/>
    </xf>
    <xf numFmtId="165" fontId="3" fillId="5" borderId="5" xfId="0" applyNumberFormat="1"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1" fillId="4" borderId="8" xfId="0" applyNumberFormat="1" applyFont="1" applyFill="1" applyBorder="1" applyAlignment="1">
      <alignment horizontal="center" vertical="center"/>
    </xf>
    <xf numFmtId="165" fontId="1" fillId="7" borderId="8" xfId="0" applyNumberFormat="1" applyFont="1" applyFill="1" applyBorder="1" applyAlignment="1">
      <alignment horizontal="center" vertical="center"/>
    </xf>
    <xf numFmtId="165" fontId="1" fillId="8" borderId="8" xfId="0" applyNumberFormat="1" applyFont="1" applyFill="1" applyBorder="1" applyAlignment="1">
      <alignment horizontal="center" vertical="center"/>
    </xf>
    <xf numFmtId="165" fontId="1" fillId="3" borderId="6" xfId="0" applyNumberFormat="1" applyFont="1" applyFill="1" applyBorder="1" applyAlignment="1">
      <alignment horizontal="center" vertical="center"/>
    </xf>
    <xf numFmtId="165" fontId="1" fillId="2" borderId="9" xfId="0" applyNumberFormat="1" applyFont="1" applyFill="1" applyBorder="1" applyAlignment="1">
      <alignment horizontal="center" vertical="center"/>
    </xf>
    <xf numFmtId="165" fontId="1" fillId="4" borderId="27" xfId="0" applyNumberFormat="1" applyFont="1" applyFill="1" applyBorder="1" applyAlignment="1">
      <alignment horizontal="center" vertical="center"/>
    </xf>
    <xf numFmtId="165" fontId="3" fillId="5" borderId="12" xfId="0" applyNumberFormat="1" applyFont="1" applyFill="1" applyBorder="1" applyAlignment="1">
      <alignment horizontal="center" vertical="center"/>
    </xf>
    <xf numFmtId="165" fontId="3" fillId="3" borderId="12" xfId="0" applyNumberFormat="1" applyFont="1" applyFill="1" applyBorder="1" applyAlignment="1">
      <alignment horizontal="center" vertical="center"/>
    </xf>
    <xf numFmtId="165" fontId="1" fillId="7" borderId="35" xfId="0" applyNumberFormat="1" applyFont="1" applyFill="1" applyBorder="1" applyAlignment="1">
      <alignment horizontal="center" vertical="center"/>
    </xf>
    <xf numFmtId="165" fontId="1" fillId="7" borderId="38" xfId="0" applyNumberFormat="1" applyFont="1" applyFill="1" applyBorder="1" applyAlignment="1">
      <alignment horizontal="center" vertical="center"/>
    </xf>
    <xf numFmtId="0" fontId="1" fillId="8" borderId="12" xfId="0" applyFont="1" applyFill="1" applyBorder="1" applyAlignment="1">
      <alignment horizontal="center" vertical="center" wrapText="1"/>
    </xf>
    <xf numFmtId="0" fontId="1" fillId="8" borderId="49" xfId="0" applyFont="1" applyFill="1" applyBorder="1" applyAlignment="1">
      <alignment vertical="center"/>
    </xf>
    <xf numFmtId="0" fontId="1" fillId="8" borderId="50" xfId="0" applyFont="1" applyFill="1" applyBorder="1" applyAlignment="1">
      <alignment horizontal="left" vertical="center"/>
    </xf>
    <xf numFmtId="0" fontId="3" fillId="5" borderId="49" xfId="0" applyFont="1" applyFill="1" applyBorder="1" applyAlignment="1">
      <alignment horizontal="left" vertical="center" indent="1"/>
    </xf>
    <xf numFmtId="0" fontId="0" fillId="5" borderId="50" xfId="0" applyFill="1" applyBorder="1"/>
    <xf numFmtId="0" fontId="0" fillId="3" borderId="50" xfId="0" applyFill="1" applyBorder="1"/>
    <xf numFmtId="0" fontId="3" fillId="3" borderId="49" xfId="0" applyFont="1" applyFill="1" applyBorder="1" applyAlignment="1">
      <alignment horizontal="left" vertical="center" indent="1"/>
    </xf>
    <xf numFmtId="0" fontId="1" fillId="8" borderId="51" xfId="0" applyFont="1" applyFill="1" applyBorder="1" applyAlignment="1">
      <alignment vertical="center"/>
    </xf>
    <xf numFmtId="3" fontId="1" fillId="8" borderId="52" xfId="0" applyNumberFormat="1" applyFont="1" applyFill="1" applyBorder="1" applyAlignment="1">
      <alignment horizontal="center" vertical="center"/>
    </xf>
    <xf numFmtId="165" fontId="1" fillId="8" borderId="52" xfId="0" applyNumberFormat="1" applyFont="1" applyFill="1" applyBorder="1" applyAlignment="1">
      <alignment horizontal="center" vertical="center"/>
    </xf>
    <xf numFmtId="165" fontId="1" fillId="8" borderId="53" xfId="0" applyNumberFormat="1" applyFont="1" applyFill="1" applyBorder="1" applyAlignment="1">
      <alignment horizontal="center" vertical="center"/>
    </xf>
    <xf numFmtId="0" fontId="0" fillId="8" borderId="54" xfId="0" applyFill="1" applyBorder="1" applyAlignment="1">
      <alignment vertical="center"/>
    </xf>
    <xf numFmtId="0" fontId="1" fillId="2" borderId="6" xfId="0" applyFont="1" applyFill="1" applyBorder="1" applyAlignment="1">
      <alignment vertical="center" wrapText="1"/>
    </xf>
    <xf numFmtId="0" fontId="1" fillId="2" borderId="9" xfId="0" applyFont="1" applyFill="1" applyBorder="1" applyAlignment="1">
      <alignment horizontal="left" vertical="center"/>
    </xf>
    <xf numFmtId="3" fontId="1" fillId="5" borderId="5" xfId="0" applyNumberFormat="1" applyFont="1" applyFill="1" applyBorder="1" applyAlignment="1">
      <alignment horizontal="center" vertical="center"/>
    </xf>
    <xf numFmtId="3" fontId="1" fillId="2" borderId="8" xfId="0" applyNumberFormat="1" applyFont="1" applyFill="1" applyBorder="1" applyAlignment="1">
      <alignment horizontal="center" vertical="center"/>
    </xf>
    <xf numFmtId="0" fontId="0" fillId="0" borderId="0" xfId="0" applyAlignment="1">
      <alignment horizontal="center" vertical="center"/>
    </xf>
    <xf numFmtId="0" fontId="0" fillId="5" borderId="6" xfId="0" applyFill="1" applyBorder="1"/>
    <xf numFmtId="0" fontId="0" fillId="3" borderId="6" xfId="0" applyFill="1" applyBorder="1"/>
    <xf numFmtId="0" fontId="0" fillId="2" borderId="9" xfId="0" applyFill="1" applyBorder="1" applyAlignment="1">
      <alignment vertical="center"/>
    </xf>
    <xf numFmtId="3" fontId="1" fillId="2" borderId="5" xfId="0" applyNumberFormat="1" applyFont="1" applyFill="1" applyBorder="1" applyAlignment="1">
      <alignment horizontal="center" vertical="center" wrapText="1"/>
    </xf>
    <xf numFmtId="3" fontId="0" fillId="0" borderId="0" xfId="0" applyNumberFormat="1"/>
    <xf numFmtId="0" fontId="1" fillId="3" borderId="5" xfId="0" applyFont="1" applyFill="1" applyBorder="1" applyAlignment="1">
      <alignment horizontal="center" vertical="center"/>
    </xf>
    <xf numFmtId="0" fontId="1" fillId="5" borderId="4" xfId="0" applyFont="1" applyFill="1" applyBorder="1" applyAlignment="1">
      <alignment horizontal="left" vertical="center" indent="1"/>
    </xf>
    <xf numFmtId="165" fontId="3" fillId="5" borderId="6" xfId="0" applyNumberFormat="1" applyFont="1" applyFill="1" applyBorder="1" applyAlignment="1">
      <alignment horizontal="center" vertical="center"/>
    </xf>
    <xf numFmtId="0" fontId="5" fillId="6" borderId="56" xfId="0" applyFont="1" applyFill="1" applyBorder="1" applyAlignment="1">
      <alignment vertical="center"/>
    </xf>
    <xf numFmtId="0" fontId="5" fillId="6" borderId="56" xfId="0" applyFont="1" applyFill="1" applyBorder="1" applyAlignment="1">
      <alignment horizontal="center" vertical="center"/>
    </xf>
    <xf numFmtId="0" fontId="7" fillId="10" borderId="56" xfId="0" applyFont="1" applyFill="1" applyBorder="1" applyAlignment="1">
      <alignment horizontal="center" vertical="center" wrapText="1"/>
    </xf>
    <xf numFmtId="0" fontId="9" fillId="11" borderId="56" xfId="0" applyFont="1" applyFill="1" applyBorder="1" applyAlignment="1">
      <alignment horizontal="center" vertical="center" wrapText="1"/>
    </xf>
    <xf numFmtId="0" fontId="9" fillId="9" borderId="56" xfId="0" applyFont="1" applyFill="1" applyBorder="1" applyAlignment="1">
      <alignment horizontal="center" vertical="center" wrapText="1"/>
    </xf>
    <xf numFmtId="0" fontId="3" fillId="4" borderId="39" xfId="0" applyFont="1" applyFill="1" applyBorder="1" applyAlignment="1">
      <alignment horizontal="left" vertical="center"/>
    </xf>
    <xf numFmtId="0" fontId="5" fillId="6" borderId="59" xfId="0" applyFont="1" applyFill="1" applyBorder="1" applyAlignment="1">
      <alignment vertical="center"/>
    </xf>
    <xf numFmtId="0" fontId="5" fillId="6" borderId="60" xfId="0" applyFont="1" applyFill="1" applyBorder="1" applyAlignment="1">
      <alignment horizontal="center" vertical="center"/>
    </xf>
    <xf numFmtId="0" fontId="5" fillId="6" borderId="61" xfId="0" applyFont="1" applyFill="1" applyBorder="1" applyAlignment="1">
      <alignment vertical="center"/>
    </xf>
    <xf numFmtId="0" fontId="2" fillId="12" borderId="56" xfId="0" applyFont="1" applyFill="1" applyBorder="1" applyAlignment="1">
      <alignment horizontal="left" vertical="center" indent="1"/>
    </xf>
    <xf numFmtId="0" fontId="0" fillId="9" borderId="56" xfId="0" applyFont="1" applyFill="1" applyBorder="1" applyAlignment="1">
      <alignment horizontal="left" vertical="center" indent="1"/>
    </xf>
    <xf numFmtId="0" fontId="3" fillId="2" borderId="4" xfId="0" applyFont="1" applyFill="1" applyBorder="1" applyAlignment="1">
      <alignment horizontal="left" vertical="center"/>
    </xf>
    <xf numFmtId="0" fontId="3" fillId="7" borderId="41" xfId="0" applyFont="1" applyFill="1" applyBorder="1" applyAlignment="1">
      <alignment horizontal="left" vertical="center"/>
    </xf>
    <xf numFmtId="0" fontId="3" fillId="8" borderId="47" xfId="0" applyFont="1" applyFill="1" applyBorder="1" applyAlignment="1">
      <alignment horizontal="left" vertical="center"/>
    </xf>
    <xf numFmtId="0" fontId="3" fillId="2" borderId="14" xfId="0" applyFont="1" applyFill="1" applyBorder="1" applyAlignment="1">
      <alignment horizontal="left" vertical="center"/>
    </xf>
    <xf numFmtId="0" fontId="12" fillId="2" borderId="4" xfId="0" applyFont="1" applyFill="1" applyBorder="1" applyAlignment="1">
      <alignment vertical="center" wrapText="1"/>
    </xf>
    <xf numFmtId="0" fontId="0" fillId="13" borderId="4" xfId="0" applyFill="1" applyBorder="1" applyAlignment="1">
      <alignment horizontal="left" vertical="center" indent="1"/>
    </xf>
    <xf numFmtId="165" fontId="0" fillId="13" borderId="5" xfId="0" applyNumberFormat="1" applyFill="1" applyBorder="1" applyAlignment="1">
      <alignment horizontal="center" vertical="center"/>
    </xf>
    <xf numFmtId="164" fontId="0" fillId="13" borderId="6" xfId="0" applyNumberFormat="1" applyFill="1" applyBorder="1" applyAlignment="1">
      <alignment horizontal="left" vertical="center" wrapText="1"/>
    </xf>
    <xf numFmtId="0" fontId="4" fillId="13" borderId="4" xfId="0" applyFont="1" applyFill="1" applyBorder="1" applyAlignment="1">
      <alignment horizontal="left" vertical="center" indent="1"/>
    </xf>
    <xf numFmtId="165" fontId="4" fillId="13" borderId="5" xfId="0" applyNumberFormat="1" applyFont="1" applyFill="1" applyBorder="1" applyAlignment="1">
      <alignment horizontal="center" vertical="center"/>
    </xf>
    <xf numFmtId="0" fontId="0" fillId="13" borderId="57" xfId="0" applyFill="1" applyBorder="1" applyAlignment="1">
      <alignment horizontal="left" vertical="center" indent="1"/>
    </xf>
    <xf numFmtId="0" fontId="0" fillId="13" borderId="4" xfId="0" applyFont="1" applyFill="1" applyBorder="1" applyAlignment="1">
      <alignment horizontal="left" vertical="center" indent="2"/>
    </xf>
    <xf numFmtId="0" fontId="1" fillId="13" borderId="5" xfId="0" applyFont="1" applyFill="1" applyBorder="1" applyAlignment="1">
      <alignment horizontal="center" vertical="center"/>
    </xf>
    <xf numFmtId="3" fontId="0" fillId="13" borderId="5" xfId="0" applyNumberFormat="1" applyFill="1" applyBorder="1" applyAlignment="1">
      <alignment horizontal="center"/>
    </xf>
    <xf numFmtId="165" fontId="0" fillId="13" borderId="5" xfId="0" applyNumberFormat="1" applyFill="1" applyBorder="1" applyAlignment="1">
      <alignment horizontal="center"/>
    </xf>
    <xf numFmtId="165" fontId="4" fillId="13" borderId="5" xfId="0" applyNumberFormat="1" applyFont="1" applyFill="1" applyBorder="1" applyAlignment="1">
      <alignment horizontal="center"/>
    </xf>
    <xf numFmtId="165" fontId="2" fillId="13" borderId="5" xfId="0" applyNumberFormat="1" applyFont="1" applyFill="1" applyBorder="1" applyAlignment="1">
      <alignment horizontal="center"/>
    </xf>
    <xf numFmtId="165" fontId="6" fillId="13" borderId="6" xfId="0" applyNumberFormat="1" applyFont="1" applyFill="1" applyBorder="1" applyAlignment="1">
      <alignment horizontal="center"/>
    </xf>
    <xf numFmtId="0" fontId="0" fillId="13" borderId="24" xfId="0" applyFont="1" applyFill="1" applyBorder="1" applyAlignment="1">
      <alignment horizontal="left" vertical="center" indent="2"/>
    </xf>
    <xf numFmtId="0" fontId="0" fillId="13" borderId="25" xfId="0" applyFont="1" applyFill="1" applyBorder="1" applyAlignment="1">
      <alignment horizontal="left" vertical="center" wrapText="1"/>
    </xf>
    <xf numFmtId="3" fontId="0" fillId="13" borderId="5" xfId="0" applyNumberFormat="1" applyFill="1" applyBorder="1" applyAlignment="1">
      <alignment horizontal="center" vertical="center"/>
    </xf>
    <xf numFmtId="0" fontId="0" fillId="13" borderId="6" xfId="0" applyFont="1" applyFill="1" applyBorder="1" applyAlignment="1">
      <alignment horizontal="left" vertical="center" wrapText="1"/>
    </xf>
    <xf numFmtId="0" fontId="0" fillId="13" borderId="32" xfId="0" applyFont="1" applyFill="1" applyBorder="1" applyAlignment="1">
      <alignment horizontal="left" vertical="center" indent="2"/>
    </xf>
    <xf numFmtId="165" fontId="0" fillId="13" borderId="12" xfId="0" applyNumberFormat="1" applyFill="1" applyBorder="1" applyAlignment="1">
      <alignment horizontal="center" vertical="center"/>
    </xf>
    <xf numFmtId="0" fontId="0" fillId="13" borderId="33" xfId="0" applyFont="1" applyFill="1" applyBorder="1" applyAlignment="1">
      <alignment horizontal="left" vertical="center" wrapText="1"/>
    </xf>
    <xf numFmtId="0" fontId="0" fillId="13" borderId="49" xfId="0" applyFont="1" applyFill="1" applyBorder="1" applyAlignment="1">
      <alignment horizontal="left" vertical="center" indent="2"/>
    </xf>
    <xf numFmtId="0" fontId="0" fillId="13" borderId="50" xfId="0" applyFont="1" applyFill="1" applyBorder="1" applyAlignment="1">
      <alignment horizontal="left" vertical="center" wrapText="1"/>
    </xf>
    <xf numFmtId="0" fontId="5" fillId="13" borderId="4" xfId="0" applyFont="1" applyFill="1" applyBorder="1" applyAlignment="1">
      <alignment horizontal="left" vertical="center" indent="3"/>
    </xf>
    <xf numFmtId="0" fontId="5" fillId="13" borderId="5" xfId="0" applyFont="1" applyFill="1" applyBorder="1" applyAlignment="1">
      <alignment vertical="center" wrapText="1"/>
    </xf>
    <xf numFmtId="3" fontId="5" fillId="13" borderId="5" xfId="0" applyNumberFormat="1" applyFont="1" applyFill="1" applyBorder="1" applyAlignment="1">
      <alignment horizontal="center" vertical="center"/>
    </xf>
    <xf numFmtId="165" fontId="5" fillId="13" borderId="5" xfId="0" applyNumberFormat="1" applyFont="1" applyFill="1" applyBorder="1" applyAlignment="1">
      <alignment horizontal="center" vertical="center"/>
    </xf>
    <xf numFmtId="0" fontId="5" fillId="13" borderId="6" xfId="0" applyFont="1" applyFill="1" applyBorder="1" applyAlignment="1">
      <alignment vertical="center" wrapText="1"/>
    </xf>
    <xf numFmtId="0" fontId="5" fillId="13" borderId="4" xfId="0" applyFont="1" applyFill="1" applyBorder="1" applyAlignment="1">
      <alignment horizontal="left" vertical="center" indent="2"/>
    </xf>
    <xf numFmtId="1" fontId="5" fillId="13" borderId="5" xfId="0" applyNumberFormat="1" applyFont="1" applyFill="1" applyBorder="1" applyAlignment="1">
      <alignment horizontal="center" vertical="center"/>
    </xf>
    <xf numFmtId="0" fontId="0" fillId="13" borderId="4" xfId="0" applyFont="1" applyFill="1" applyBorder="1" applyAlignment="1">
      <alignment horizontal="left" vertical="center" wrapText="1" indent="2"/>
    </xf>
    <xf numFmtId="3" fontId="0" fillId="13" borderId="5" xfId="0" applyNumberFormat="1" applyFill="1" applyBorder="1" applyAlignment="1" applyProtection="1">
      <alignment horizontal="center" vertical="center"/>
    </xf>
    <xf numFmtId="165" fontId="0" fillId="13" borderId="5" xfId="0" applyNumberFormat="1" applyFill="1" applyBorder="1" applyAlignment="1" applyProtection="1">
      <alignment horizontal="center" vertical="center"/>
    </xf>
    <xf numFmtId="0" fontId="1" fillId="5" borderId="13" xfId="0" applyFont="1" applyFill="1" applyBorder="1" applyAlignment="1">
      <alignment horizontal="left" vertical="center" indent="1"/>
    </xf>
    <xf numFmtId="0" fontId="1" fillId="5" borderId="6" xfId="0" applyFont="1" applyFill="1" applyBorder="1" applyAlignment="1">
      <alignment horizontal="left" vertical="center" indent="1"/>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1" fillId="2" borderId="13" xfId="0" applyFont="1" applyFill="1" applyBorder="1" applyAlignment="1">
      <alignment horizontal="left" vertical="center"/>
    </xf>
    <xf numFmtId="0" fontId="5" fillId="13" borderId="13" xfId="0" applyFont="1" applyFill="1" applyBorder="1" applyAlignment="1">
      <alignment horizontal="left" vertical="center" wrapText="1"/>
    </xf>
    <xf numFmtId="0" fontId="5" fillId="13" borderId="5" xfId="0" applyFont="1" applyFill="1" applyBorder="1" applyAlignment="1">
      <alignment horizontal="left" vertical="center" wrapText="1"/>
    </xf>
    <xf numFmtId="0" fontId="5" fillId="13" borderId="13" xfId="0" applyFont="1" applyFill="1" applyBorder="1" applyAlignment="1">
      <alignment horizontal="center" vertical="center" wrapText="1"/>
    </xf>
    <xf numFmtId="0" fontId="5" fillId="13" borderId="10" xfId="0" applyFont="1" applyFill="1" applyBorder="1" applyAlignment="1">
      <alignment horizontal="left" vertical="center" wrapText="1"/>
    </xf>
    <xf numFmtId="0" fontId="1" fillId="3" borderId="13"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62" xfId="0" applyFont="1" applyFill="1" applyBorder="1" applyAlignment="1">
      <alignment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0" borderId="65" xfId="0" applyBorder="1" applyAlignment="1">
      <alignment horizontal="center" vertical="center"/>
    </xf>
    <xf numFmtId="0" fontId="0" fillId="0" borderId="0" xfId="0" applyBorder="1" applyAlignment="1">
      <alignment vertical="center"/>
    </xf>
    <xf numFmtId="0" fontId="0" fillId="0" borderId="66" xfId="0" applyBorder="1" applyAlignment="1">
      <alignment vertical="center"/>
    </xf>
    <xf numFmtId="0" fontId="0" fillId="0" borderId="67" xfId="0" applyBorder="1" applyAlignment="1">
      <alignment horizontal="center" vertical="center"/>
    </xf>
    <xf numFmtId="0" fontId="0" fillId="0" borderId="68" xfId="0" applyBorder="1" applyAlignment="1">
      <alignment vertical="center"/>
    </xf>
    <xf numFmtId="0" fontId="0" fillId="0" borderId="69" xfId="0" applyBorder="1" applyAlignment="1">
      <alignment vertical="center"/>
    </xf>
    <xf numFmtId="0" fontId="5" fillId="13" borderId="13" xfId="0" applyFont="1" applyFill="1" applyBorder="1" applyAlignment="1">
      <alignment vertical="center" wrapText="1"/>
    </xf>
    <xf numFmtId="0" fontId="1" fillId="10" borderId="56" xfId="0" applyFont="1" applyFill="1" applyBorder="1" applyAlignment="1" applyProtection="1">
      <alignment horizontal="center" vertical="center"/>
      <protection locked="0"/>
    </xf>
    <xf numFmtId="0" fontId="1" fillId="10" borderId="61" xfId="0" applyFont="1" applyFill="1" applyBorder="1" applyAlignment="1" applyProtection="1">
      <alignment horizontal="center" vertical="center"/>
      <protection locked="0"/>
    </xf>
    <xf numFmtId="165" fontId="11" fillId="11" borderId="56" xfId="0" applyNumberFormat="1" applyFont="1" applyFill="1" applyBorder="1" applyAlignment="1" applyProtection="1">
      <alignment horizontal="center" vertical="center"/>
      <protection locked="0"/>
    </xf>
    <xf numFmtId="0" fontId="5" fillId="13" borderId="5" xfId="0" applyFont="1" applyFill="1" applyBorder="1" applyAlignment="1" applyProtection="1">
      <alignment horizontal="center" vertical="center" wrapText="1"/>
      <protection locked="0"/>
    </xf>
    <xf numFmtId="3" fontId="5" fillId="13" borderId="5" xfId="0" applyNumberFormat="1" applyFont="1" applyFill="1" applyBorder="1" applyAlignment="1" applyProtection="1">
      <alignment horizontal="center" vertical="center"/>
      <protection locked="0"/>
    </xf>
    <xf numFmtId="165" fontId="5" fillId="13" borderId="5" xfId="0" applyNumberFormat="1" applyFont="1" applyFill="1" applyBorder="1" applyAlignment="1" applyProtection="1">
      <alignment horizontal="center" vertical="center"/>
      <protection locked="0"/>
    </xf>
    <xf numFmtId="0" fontId="5" fillId="13" borderId="13" xfId="0" applyFont="1" applyFill="1" applyBorder="1" applyAlignment="1" applyProtection="1">
      <alignment horizontal="center" vertical="center" wrapText="1"/>
      <protection locked="0"/>
    </xf>
    <xf numFmtId="0" fontId="5" fillId="13" borderId="6" xfId="0" applyFont="1" applyFill="1" applyBorder="1" applyAlignment="1" applyProtection="1">
      <alignment vertical="center" wrapText="1"/>
      <protection locked="0"/>
    </xf>
    <xf numFmtId="0" fontId="1" fillId="2" borderId="74" xfId="0" applyFont="1" applyFill="1" applyBorder="1" applyAlignment="1">
      <alignment vertical="center"/>
    </xf>
    <xf numFmtId="165" fontId="1" fillId="2" borderId="75" xfId="0" applyNumberFormat="1" applyFont="1" applyFill="1" applyBorder="1" applyAlignment="1">
      <alignment horizontal="center" vertical="center"/>
    </xf>
    <xf numFmtId="164" fontId="1" fillId="2" borderId="76" xfId="0" applyNumberFormat="1" applyFont="1" applyFill="1" applyBorder="1" applyAlignment="1">
      <alignment horizontal="center" vertical="center"/>
    </xf>
    <xf numFmtId="0" fontId="0" fillId="9" borderId="0" xfId="0" applyFill="1" applyBorder="1" applyAlignment="1">
      <alignment vertical="center"/>
    </xf>
    <xf numFmtId="0" fontId="1" fillId="9" borderId="0" xfId="0" applyFont="1" applyFill="1" applyBorder="1" applyAlignment="1">
      <alignment vertical="center"/>
    </xf>
    <xf numFmtId="0" fontId="1" fillId="9" borderId="0" xfId="0" applyFont="1" applyFill="1" applyBorder="1" applyAlignment="1">
      <alignment horizontal="center" vertical="center" wrapText="1"/>
    </xf>
    <xf numFmtId="0" fontId="1" fillId="9" borderId="0" xfId="0" applyFont="1" applyFill="1" applyBorder="1" applyAlignment="1">
      <alignment horizontal="left" vertical="center"/>
    </xf>
    <xf numFmtId="0" fontId="0" fillId="9" borderId="0" xfId="0" applyFill="1" applyBorder="1" applyAlignment="1">
      <alignment horizontal="left" vertical="center" indent="1"/>
    </xf>
    <xf numFmtId="165" fontId="0" fillId="9" borderId="0" xfId="0" applyNumberFormat="1" applyFill="1" applyBorder="1" applyAlignment="1">
      <alignment horizontal="center" vertical="center"/>
    </xf>
    <xf numFmtId="164" fontId="0" fillId="9" borderId="0" xfId="0" applyNumberFormat="1" applyFill="1" applyBorder="1" applyAlignment="1" applyProtection="1">
      <alignment horizontal="left" vertical="center" wrapText="1"/>
      <protection locked="0"/>
    </xf>
    <xf numFmtId="164" fontId="0" fillId="9" borderId="0" xfId="0" applyNumberFormat="1" applyFill="1" applyBorder="1" applyAlignment="1">
      <alignment horizontal="left" vertical="center" wrapText="1"/>
    </xf>
    <xf numFmtId="3" fontId="0" fillId="10" borderId="5" xfId="0" applyNumberFormat="1" applyFill="1" applyBorder="1" applyAlignment="1" applyProtection="1">
      <alignment horizontal="center" vertical="center"/>
      <protection locked="0"/>
    </xf>
    <xf numFmtId="165" fontId="0" fillId="10" borderId="5" xfId="0" applyNumberFormat="1" applyFill="1" applyBorder="1" applyAlignment="1" applyProtection="1">
      <alignment horizontal="center" vertical="center"/>
      <protection locked="0"/>
    </xf>
    <xf numFmtId="0" fontId="0" fillId="11" borderId="4" xfId="0" applyFont="1" applyFill="1" applyBorder="1" applyAlignment="1" applyProtection="1">
      <alignment horizontal="left" vertical="center" indent="2"/>
      <protection locked="0"/>
    </xf>
    <xf numFmtId="3" fontId="0" fillId="11" borderId="5" xfId="0" applyNumberFormat="1" applyFill="1" applyBorder="1" applyAlignment="1" applyProtection="1">
      <alignment horizontal="center" vertical="center"/>
      <protection locked="0"/>
    </xf>
    <xf numFmtId="165" fontId="0" fillId="11" borderId="5" xfId="0" applyNumberFormat="1" applyFill="1" applyBorder="1" applyAlignment="1" applyProtection="1">
      <alignment horizontal="center" vertical="center"/>
      <protection locked="0"/>
    </xf>
    <xf numFmtId="0" fontId="0" fillId="11" borderId="25" xfId="0" applyFont="1" applyFill="1" applyBorder="1" applyAlignment="1" applyProtection="1">
      <alignment horizontal="left" vertical="center" wrapText="1"/>
      <protection locked="0"/>
    </xf>
    <xf numFmtId="0" fontId="0" fillId="11" borderId="6" xfId="0" applyFont="1" applyFill="1" applyBorder="1" applyAlignment="1" applyProtection="1">
      <alignment horizontal="left" vertical="center" wrapText="1"/>
      <protection locked="0"/>
    </xf>
    <xf numFmtId="0" fontId="0" fillId="11" borderId="33" xfId="0" applyFont="1" applyFill="1" applyBorder="1" applyAlignment="1" applyProtection="1">
      <alignment horizontal="left" vertical="center" wrapText="1"/>
      <protection locked="0"/>
    </xf>
    <xf numFmtId="164" fontId="0" fillId="11" borderId="6" xfId="0" applyNumberFormat="1" applyFill="1" applyBorder="1" applyAlignment="1" applyProtection="1">
      <alignment horizontal="left" vertical="center" wrapText="1"/>
      <protection locked="0"/>
    </xf>
    <xf numFmtId="164" fontId="0" fillId="11" borderId="58" xfId="0" applyNumberFormat="1" applyFill="1" applyBorder="1" applyAlignment="1" applyProtection="1">
      <alignment horizontal="left" vertical="center" wrapText="1"/>
      <protection locked="0"/>
    </xf>
    <xf numFmtId="0" fontId="0" fillId="11" borderId="50" xfId="0" applyFont="1" applyFill="1" applyBorder="1" applyAlignment="1" applyProtection="1">
      <alignment horizontal="left" vertical="center" wrapText="1"/>
      <protection locked="0"/>
    </xf>
    <xf numFmtId="165" fontId="5" fillId="10" borderId="5" xfId="0" applyNumberFormat="1" applyFont="1" applyFill="1" applyBorder="1" applyAlignment="1" applyProtection="1">
      <alignment horizontal="center" vertical="center"/>
      <protection locked="0"/>
    </xf>
    <xf numFmtId="0" fontId="5" fillId="14" borderId="5" xfId="0" applyFont="1" applyFill="1" applyBorder="1" applyAlignment="1" applyProtection="1">
      <alignment horizontal="center" vertical="center" wrapText="1"/>
      <protection locked="0"/>
    </xf>
    <xf numFmtId="3" fontId="5" fillId="14" borderId="5" xfId="0" applyNumberFormat="1" applyFont="1" applyFill="1" applyBorder="1" applyAlignment="1" applyProtection="1">
      <alignment horizontal="center" vertical="center"/>
      <protection locked="0"/>
    </xf>
    <xf numFmtId="165" fontId="5" fillId="14" borderId="5" xfId="0" applyNumberFormat="1" applyFont="1" applyFill="1" applyBorder="1" applyAlignment="1" applyProtection="1">
      <alignment horizontal="center" vertical="center"/>
      <protection locked="0"/>
    </xf>
    <xf numFmtId="0" fontId="5" fillId="11" borderId="6" xfId="0" applyFont="1" applyFill="1" applyBorder="1" applyAlignment="1" applyProtection="1">
      <alignment vertical="center" wrapText="1"/>
      <protection locked="0"/>
    </xf>
    <xf numFmtId="3" fontId="19" fillId="10" borderId="5" xfId="0" applyNumberFormat="1" applyFont="1" applyFill="1" applyBorder="1" applyAlignment="1" applyProtection="1">
      <alignment horizontal="center" vertical="center"/>
      <protection locked="0"/>
    </xf>
    <xf numFmtId="165" fontId="19" fillId="10" borderId="5" xfId="0" applyNumberFormat="1" applyFont="1" applyFill="1" applyBorder="1" applyAlignment="1" applyProtection="1">
      <alignment horizontal="center" vertical="center"/>
      <protection locked="0"/>
    </xf>
    <xf numFmtId="3" fontId="5" fillId="10" borderId="5" xfId="0" applyNumberFormat="1" applyFont="1" applyFill="1" applyBorder="1" applyAlignment="1">
      <alignment horizontal="center" vertical="center"/>
    </xf>
    <xf numFmtId="165" fontId="5" fillId="10" borderId="5" xfId="0" applyNumberFormat="1" applyFont="1" applyFill="1" applyBorder="1" applyAlignment="1">
      <alignment horizontal="center" vertical="center"/>
    </xf>
    <xf numFmtId="0" fontId="5" fillId="11" borderId="4" xfId="0" applyFont="1" applyFill="1" applyBorder="1" applyAlignment="1" applyProtection="1">
      <alignment horizontal="left" vertical="center" indent="2"/>
      <protection locked="0"/>
    </xf>
    <xf numFmtId="1" fontId="5" fillId="11" borderId="5" xfId="0" applyNumberFormat="1" applyFont="1" applyFill="1" applyBorder="1" applyAlignment="1" applyProtection="1">
      <alignment horizontal="center" vertical="center"/>
      <protection locked="0"/>
    </xf>
    <xf numFmtId="0" fontId="5" fillId="11" borderId="5" xfId="0" applyFont="1" applyFill="1" applyBorder="1" applyAlignment="1" applyProtection="1">
      <alignment vertical="center" wrapText="1"/>
      <protection locked="0"/>
    </xf>
    <xf numFmtId="3" fontId="5" fillId="11" borderId="5" xfId="0" applyNumberFormat="1" applyFont="1" applyFill="1" applyBorder="1" applyAlignment="1" applyProtection="1">
      <alignment horizontal="center" vertical="center"/>
      <protection locked="0"/>
    </xf>
    <xf numFmtId="165" fontId="5" fillId="11" borderId="5" xfId="0" applyNumberFormat="1" applyFont="1" applyFill="1" applyBorder="1" applyAlignment="1" applyProtection="1">
      <alignment horizontal="center" vertical="center"/>
      <protection locked="0"/>
    </xf>
    <xf numFmtId="0" fontId="0" fillId="11" borderId="4" xfId="0" applyFont="1" applyFill="1" applyBorder="1" applyAlignment="1" applyProtection="1">
      <alignment horizontal="left" vertical="center" wrapText="1" indent="2"/>
      <protection locked="0"/>
    </xf>
    <xf numFmtId="0" fontId="0" fillId="9" borderId="59" xfId="0" applyFont="1" applyFill="1" applyBorder="1" applyAlignment="1">
      <alignment horizontal="left" vertical="center" indent="2"/>
    </xf>
    <xf numFmtId="0" fontId="0" fillId="9" borderId="61" xfId="0" applyFont="1" applyFill="1" applyBorder="1" applyAlignment="1">
      <alignment horizontal="left" vertical="center" indent="2"/>
    </xf>
    <xf numFmtId="0" fontId="4" fillId="9" borderId="59" xfId="0" applyFont="1" applyFill="1" applyBorder="1" applyAlignment="1">
      <alignment horizontal="left" vertical="center" indent="2"/>
    </xf>
    <xf numFmtId="0" fontId="4" fillId="9" borderId="61" xfId="0" applyFont="1" applyFill="1" applyBorder="1" applyAlignment="1">
      <alignment horizontal="left" vertical="center" indent="2"/>
    </xf>
    <xf numFmtId="0" fontId="8" fillId="2" borderId="59" xfId="0" applyFont="1" applyFill="1" applyBorder="1" applyAlignment="1">
      <alignment horizontal="left" vertical="center"/>
    </xf>
    <xf numFmtId="0" fontId="8" fillId="2" borderId="60" xfId="0" applyFont="1" applyFill="1" applyBorder="1" applyAlignment="1">
      <alignment horizontal="left" vertical="center"/>
    </xf>
    <xf numFmtId="0" fontId="8" fillId="2" borderId="61" xfId="0" applyFont="1" applyFill="1" applyBorder="1" applyAlignment="1">
      <alignment horizontal="left" vertical="center"/>
    </xf>
    <xf numFmtId="0" fontId="10" fillId="9" borderId="59" xfId="0" applyFont="1" applyFill="1" applyBorder="1" applyAlignment="1">
      <alignment horizontal="left" vertical="center" wrapText="1" indent="1"/>
    </xf>
    <xf numFmtId="0" fontId="10" fillId="9" borderId="60" xfId="0" applyFont="1" applyFill="1" applyBorder="1" applyAlignment="1">
      <alignment horizontal="left" vertical="center" wrapText="1" indent="1"/>
    </xf>
    <xf numFmtId="0" fontId="10" fillId="9" borderId="61" xfId="0" applyFont="1" applyFill="1" applyBorder="1" applyAlignment="1">
      <alignment horizontal="left" vertical="center" wrapText="1" indent="1"/>
    </xf>
    <xf numFmtId="0" fontId="10" fillId="9" borderId="56" xfId="0" applyFont="1" applyFill="1" applyBorder="1" applyAlignment="1">
      <alignment horizontal="left" vertical="center" indent="1"/>
    </xf>
    <xf numFmtId="0" fontId="16" fillId="9" borderId="59" xfId="0" applyFont="1" applyFill="1" applyBorder="1" applyAlignment="1">
      <alignment horizontal="left" vertical="center" wrapText="1" indent="1"/>
    </xf>
    <xf numFmtId="0" fontId="16" fillId="9" borderId="61" xfId="0" applyFont="1" applyFill="1" applyBorder="1" applyAlignment="1">
      <alignment horizontal="left" vertical="center" wrapText="1" indent="1"/>
    </xf>
    <xf numFmtId="0" fontId="16" fillId="9" borderId="56" xfId="0" applyFont="1" applyFill="1" applyBorder="1" applyAlignment="1">
      <alignment horizontal="left" vertical="center" wrapText="1" indent="1"/>
    </xf>
    <xf numFmtId="0" fontId="1" fillId="5" borderId="59" xfId="0" applyFont="1" applyFill="1" applyBorder="1" applyAlignment="1">
      <alignment horizontal="left" vertical="center" indent="1"/>
    </xf>
    <xf numFmtId="0" fontId="1" fillId="5" borderId="60" xfId="0" applyFont="1" applyFill="1" applyBorder="1" applyAlignment="1">
      <alignment horizontal="left" vertical="center" indent="1"/>
    </xf>
    <xf numFmtId="0" fontId="1" fillId="5" borderId="61" xfId="0" applyFont="1" applyFill="1" applyBorder="1" applyAlignment="1">
      <alignment horizontal="left" vertical="center" indent="1"/>
    </xf>
    <xf numFmtId="0" fontId="0" fillId="9" borderId="56" xfId="0" applyFont="1" applyFill="1" applyBorder="1" applyAlignment="1">
      <alignment horizontal="left" vertical="center" indent="2"/>
    </xf>
    <xf numFmtId="0" fontId="4" fillId="9" borderId="56" xfId="0" applyFont="1" applyFill="1" applyBorder="1" applyAlignment="1">
      <alignment horizontal="left" vertical="center" indent="2"/>
    </xf>
    <xf numFmtId="0" fontId="1" fillId="3" borderId="59" xfId="0" applyFont="1" applyFill="1" applyBorder="1" applyAlignment="1">
      <alignment horizontal="left" vertical="center" indent="1"/>
    </xf>
    <xf numFmtId="0" fontId="1" fillId="3" borderId="60" xfId="0" applyFont="1" applyFill="1" applyBorder="1" applyAlignment="1">
      <alignment horizontal="left" vertical="center" indent="1"/>
    </xf>
    <xf numFmtId="0" fontId="1" fillId="3" borderId="61" xfId="0" applyFont="1" applyFill="1" applyBorder="1" applyAlignment="1">
      <alignment horizontal="left" vertical="center" indent="1"/>
    </xf>
    <xf numFmtId="0" fontId="2" fillId="12" borderId="59" xfId="0" applyFont="1" applyFill="1" applyBorder="1" applyAlignment="1">
      <alignment horizontal="left" vertical="center" indent="1"/>
    </xf>
    <xf numFmtId="0" fontId="2" fillId="12" borderId="61" xfId="0" applyFont="1" applyFill="1" applyBorder="1" applyAlignment="1">
      <alignment horizontal="left" vertical="center" indent="1"/>
    </xf>
    <xf numFmtId="0" fontId="0" fillId="11" borderId="59" xfId="0" applyFont="1" applyFill="1" applyBorder="1" applyAlignment="1" applyProtection="1">
      <alignment horizontal="left" vertical="top" wrapText="1" indent="1"/>
      <protection locked="0"/>
    </xf>
    <xf numFmtId="0" fontId="0" fillId="11" borderId="60" xfId="0" applyFont="1" applyFill="1" applyBorder="1" applyAlignment="1" applyProtection="1">
      <alignment horizontal="left" vertical="top" wrapText="1" indent="1"/>
      <protection locked="0"/>
    </xf>
    <xf numFmtId="0" fontId="0" fillId="11" borderId="61" xfId="0" applyFont="1" applyFill="1" applyBorder="1" applyAlignment="1" applyProtection="1">
      <alignment horizontal="left" vertical="top" wrapText="1" indent="1"/>
      <protection locked="0"/>
    </xf>
    <xf numFmtId="0" fontId="0" fillId="9" borderId="70" xfId="0" applyFont="1" applyFill="1" applyBorder="1" applyAlignment="1">
      <alignment horizontal="left" vertical="center" wrapText="1" indent="2"/>
    </xf>
    <xf numFmtId="0" fontId="0" fillId="9" borderId="71" xfId="0" applyFont="1" applyFill="1" applyBorder="1" applyAlignment="1">
      <alignment horizontal="left" vertical="center" wrapText="1" indent="2"/>
    </xf>
    <xf numFmtId="0" fontId="0" fillId="9" borderId="72" xfId="0" applyFont="1" applyFill="1" applyBorder="1" applyAlignment="1">
      <alignment horizontal="left" vertical="center" wrapText="1" indent="2"/>
    </xf>
    <xf numFmtId="0" fontId="0" fillId="9" borderId="73" xfId="0" applyFont="1" applyFill="1" applyBorder="1" applyAlignment="1">
      <alignment horizontal="left" vertical="center" wrapText="1" indent="2"/>
    </xf>
    <xf numFmtId="0" fontId="1" fillId="9" borderId="0" xfId="0" applyFont="1" applyFill="1" applyBorder="1" applyAlignment="1">
      <alignment horizontal="left" vertical="center"/>
    </xf>
    <xf numFmtId="0" fontId="1" fillId="5" borderId="14" xfId="0" applyFont="1" applyFill="1" applyBorder="1" applyAlignment="1">
      <alignment horizontal="left" vertical="center"/>
    </xf>
    <xf numFmtId="0" fontId="1" fillId="5" borderId="10" xfId="0" applyFont="1" applyFill="1" applyBorder="1" applyAlignment="1">
      <alignment horizontal="left" vertical="center"/>
    </xf>
    <xf numFmtId="0" fontId="1" fillId="5" borderId="11" xfId="0" applyFont="1" applyFill="1" applyBorder="1" applyAlignment="1">
      <alignment horizontal="left" vertical="center"/>
    </xf>
    <xf numFmtId="0" fontId="1" fillId="3" borderId="14"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6" borderId="15"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1" fillId="9" borderId="0" xfId="0" applyFont="1" applyFill="1" applyBorder="1" applyAlignment="1">
      <alignment vertical="center"/>
    </xf>
    <xf numFmtId="0" fontId="12" fillId="2" borderId="12" xfId="0" applyFont="1" applyFill="1" applyBorder="1" applyAlignment="1">
      <alignment horizontal="left" vertical="center" wrapText="1" indent="1"/>
    </xf>
    <xf numFmtId="0" fontId="12" fillId="2" borderId="10" xfId="0" applyFont="1" applyFill="1" applyBorder="1" applyAlignment="1">
      <alignment horizontal="left" vertical="center" wrapText="1" indent="1"/>
    </xf>
    <xf numFmtId="0" fontId="12" fillId="2" borderId="11" xfId="0" applyFont="1" applyFill="1" applyBorder="1" applyAlignment="1">
      <alignment horizontal="left" vertical="center" wrapText="1" indent="1"/>
    </xf>
    <xf numFmtId="0" fontId="1" fillId="7" borderId="5" xfId="0" applyFont="1" applyFill="1" applyBorder="1" applyAlignment="1">
      <alignment horizontal="center" vertical="center"/>
    </xf>
    <xf numFmtId="0" fontId="1" fillId="8"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4" borderId="5" xfId="0" applyFont="1" applyFill="1" applyBorder="1" applyAlignment="1">
      <alignment horizontal="center" vertical="center"/>
    </xf>
    <xf numFmtId="165" fontId="1" fillId="3" borderId="12" xfId="0" applyNumberFormat="1" applyFont="1" applyFill="1" applyBorder="1" applyAlignment="1">
      <alignment horizontal="center" vertical="center"/>
    </xf>
    <xf numFmtId="165" fontId="1" fillId="3" borderId="10" xfId="0" applyNumberFormat="1" applyFont="1" applyFill="1" applyBorder="1" applyAlignment="1">
      <alignment horizontal="center" vertical="center"/>
    </xf>
    <xf numFmtId="0" fontId="0" fillId="3" borderId="12" xfId="0" applyFill="1" applyBorder="1" applyAlignment="1">
      <alignment horizontal="center"/>
    </xf>
    <xf numFmtId="0" fontId="0" fillId="3" borderId="10" xfId="0" applyFill="1" applyBorder="1" applyAlignment="1">
      <alignment horizontal="center"/>
    </xf>
    <xf numFmtId="0" fontId="0" fillId="3" borderId="13" xfId="0" applyFill="1" applyBorder="1" applyAlignment="1">
      <alignment horizontal="center"/>
    </xf>
    <xf numFmtId="0" fontId="2" fillId="3" borderId="12" xfId="0" applyFont="1" applyFill="1" applyBorder="1" applyAlignment="1">
      <alignment horizontal="center"/>
    </xf>
    <xf numFmtId="0" fontId="2" fillId="3" borderId="11" xfId="0" applyFont="1" applyFill="1" applyBorder="1" applyAlignment="1">
      <alignment horizontal="center"/>
    </xf>
    <xf numFmtId="0" fontId="1" fillId="5" borderId="1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6" borderId="21" xfId="0" applyFont="1" applyFill="1" applyBorder="1" applyAlignment="1">
      <alignment horizontal="center" vertical="center"/>
    </xf>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5" borderId="24" xfId="0" applyFont="1" applyFill="1" applyBorder="1" applyAlignment="1">
      <alignment horizontal="left" vertical="center" indent="1"/>
    </xf>
    <xf numFmtId="0" fontId="1" fillId="5" borderId="5" xfId="0" applyFont="1" applyFill="1" applyBorder="1" applyAlignment="1">
      <alignment horizontal="left" vertical="center" indent="1"/>
    </xf>
    <xf numFmtId="0" fontId="1" fillId="5" borderId="25" xfId="0" applyFont="1" applyFill="1" applyBorder="1" applyAlignment="1">
      <alignment horizontal="left" vertical="center" indent="1"/>
    </xf>
    <xf numFmtId="0" fontId="1" fillId="3" borderId="39" xfId="0" applyFont="1" applyFill="1" applyBorder="1" applyAlignment="1">
      <alignment horizontal="left" vertical="center" indent="1"/>
    </xf>
    <xf numFmtId="0" fontId="1" fillId="3" borderId="10" xfId="0" applyFont="1" applyFill="1" applyBorder="1" applyAlignment="1">
      <alignment horizontal="left" vertical="center" indent="1"/>
    </xf>
    <xf numFmtId="0" fontId="1" fillId="3" borderId="40" xfId="0" applyFont="1" applyFill="1" applyBorder="1" applyAlignment="1">
      <alignment horizontal="left" vertical="center" indent="1"/>
    </xf>
    <xf numFmtId="0" fontId="15" fillId="4" borderId="12" xfId="0" applyFont="1" applyFill="1" applyBorder="1" applyAlignment="1">
      <alignment horizontal="left" vertical="center" wrapText="1" indent="1"/>
    </xf>
    <xf numFmtId="0" fontId="15" fillId="4" borderId="10" xfId="0" applyFont="1" applyFill="1" applyBorder="1" applyAlignment="1">
      <alignment horizontal="left" vertical="center" wrapText="1" indent="1"/>
    </xf>
    <xf numFmtId="0" fontId="15" fillId="4" borderId="40" xfId="0" applyFont="1" applyFill="1" applyBorder="1" applyAlignment="1">
      <alignment horizontal="left" vertical="center" wrapText="1" indent="1"/>
    </xf>
    <xf numFmtId="0" fontId="1" fillId="6" borderId="1" xfId="0" applyFont="1" applyFill="1" applyBorder="1" applyAlignment="1">
      <alignment horizontal="center" vertical="center"/>
    </xf>
    <xf numFmtId="0" fontId="1" fillId="6" borderId="55"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5" borderId="4" xfId="0" applyFont="1" applyFill="1" applyBorder="1" applyAlignment="1">
      <alignment horizontal="left" vertical="center" indent="1"/>
    </xf>
    <xf numFmtId="0" fontId="1" fillId="5" borderId="13" xfId="0" applyFont="1" applyFill="1" applyBorder="1" applyAlignment="1">
      <alignment horizontal="left" vertical="center" indent="1"/>
    </xf>
    <xf numFmtId="0" fontId="1" fillId="5" borderId="6" xfId="0" applyFont="1" applyFill="1" applyBorder="1" applyAlignment="1">
      <alignment horizontal="left" vertical="center" indent="1"/>
    </xf>
    <xf numFmtId="0" fontId="12" fillId="2" borderId="10" xfId="0" applyFont="1" applyFill="1" applyBorder="1" applyAlignment="1">
      <alignment horizontal="left" vertical="center" indent="2"/>
    </xf>
    <xf numFmtId="0" fontId="12" fillId="2" borderId="11" xfId="0" applyFont="1" applyFill="1" applyBorder="1" applyAlignment="1">
      <alignment horizontal="left" vertical="center" indent="2"/>
    </xf>
    <xf numFmtId="0" fontId="1" fillId="3" borderId="14" xfId="0" applyFont="1" applyFill="1" applyBorder="1" applyAlignment="1">
      <alignment horizontal="left" vertical="center" indent="1"/>
    </xf>
    <xf numFmtId="0" fontId="1" fillId="3" borderId="11" xfId="0" applyFont="1" applyFill="1" applyBorder="1" applyAlignment="1">
      <alignment horizontal="left" vertical="center" indent="1"/>
    </xf>
    <xf numFmtId="0" fontId="12" fillId="2" borderId="10" xfId="0" applyFont="1" applyFill="1" applyBorder="1" applyAlignment="1">
      <alignment horizontal="left" vertical="center" wrapText="1" indent="2"/>
    </xf>
    <xf numFmtId="0" fontId="12" fillId="2" borderId="11" xfId="0" applyFont="1" applyFill="1" applyBorder="1" applyAlignment="1">
      <alignment horizontal="left" vertical="center" wrapText="1" indent="2"/>
    </xf>
    <xf numFmtId="0" fontId="1" fillId="6" borderId="29" xfId="0" applyFont="1" applyFill="1" applyBorder="1" applyAlignment="1">
      <alignment horizontal="center" vertical="center"/>
    </xf>
    <xf numFmtId="0" fontId="1" fillId="6" borderId="30"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31" xfId="0" applyFont="1" applyFill="1" applyBorder="1" applyAlignment="1">
      <alignment horizontal="center" vertical="center"/>
    </xf>
    <xf numFmtId="0" fontId="1" fillId="5" borderId="32" xfId="0" applyFont="1" applyFill="1" applyBorder="1" applyAlignment="1">
      <alignment horizontal="left" vertical="center" indent="1"/>
    </xf>
    <xf numFmtId="0" fontId="1" fillId="5" borderId="12" xfId="0" applyFont="1" applyFill="1" applyBorder="1" applyAlignment="1">
      <alignment horizontal="left" vertical="center" indent="1"/>
    </xf>
    <xf numFmtId="0" fontId="1" fillId="5" borderId="33" xfId="0" applyFont="1" applyFill="1" applyBorder="1" applyAlignment="1">
      <alignment horizontal="left" vertical="center" indent="1"/>
    </xf>
    <xf numFmtId="0" fontId="1" fillId="3" borderId="41" xfId="0" applyFont="1" applyFill="1" applyBorder="1" applyAlignment="1">
      <alignment horizontal="left" vertical="center" indent="1"/>
    </xf>
    <xf numFmtId="0" fontId="1" fillId="3" borderId="42" xfId="0" applyFont="1" applyFill="1" applyBorder="1" applyAlignment="1">
      <alignment horizontal="left" vertical="center" indent="1"/>
    </xf>
    <xf numFmtId="0" fontId="13" fillId="7" borderId="12" xfId="0" applyFont="1" applyFill="1" applyBorder="1" applyAlignment="1">
      <alignment horizontal="left" vertical="center" wrapText="1" indent="1"/>
    </xf>
    <xf numFmtId="0" fontId="13" fillId="7" borderId="10" xfId="0" applyFont="1" applyFill="1" applyBorder="1" applyAlignment="1">
      <alignment horizontal="left" vertical="center" wrapText="1" indent="1"/>
    </xf>
    <xf numFmtId="0" fontId="13" fillId="7" borderId="42" xfId="0" applyFont="1" applyFill="1" applyBorder="1" applyAlignment="1">
      <alignment horizontal="left" vertical="center" indent="2"/>
    </xf>
    <xf numFmtId="0" fontId="1" fillId="6" borderId="43" xfId="0" applyFont="1" applyFill="1" applyBorder="1" applyAlignment="1">
      <alignment horizontal="center" vertical="center"/>
    </xf>
    <xf numFmtId="0" fontId="1" fillId="6" borderId="44" xfId="0" applyFont="1" applyFill="1" applyBorder="1" applyAlignment="1">
      <alignment horizontal="center" vertical="center"/>
    </xf>
    <xf numFmtId="0" fontId="1" fillId="6" borderId="45" xfId="0" applyFont="1" applyFill="1" applyBorder="1" applyAlignment="1">
      <alignment horizontal="center" vertical="center"/>
    </xf>
    <xf numFmtId="0" fontId="1" fillId="6" borderId="46" xfId="0" applyFont="1" applyFill="1" applyBorder="1" applyAlignment="1">
      <alignment horizontal="center" vertical="center"/>
    </xf>
    <xf numFmtId="0" fontId="1" fillId="5" borderId="49" xfId="0" applyFont="1" applyFill="1" applyBorder="1" applyAlignment="1">
      <alignment horizontal="left" vertical="center" indent="1"/>
    </xf>
    <xf numFmtId="0" fontId="1" fillId="5" borderId="50" xfId="0" applyFont="1" applyFill="1" applyBorder="1" applyAlignment="1">
      <alignment horizontal="left" vertical="center" indent="1"/>
    </xf>
    <xf numFmtId="0" fontId="1" fillId="3" borderId="47" xfId="0" applyFont="1" applyFill="1" applyBorder="1" applyAlignment="1">
      <alignment horizontal="left" vertical="center" indent="1"/>
    </xf>
    <xf numFmtId="0" fontId="1" fillId="3" borderId="48" xfId="0" applyFont="1" applyFill="1" applyBorder="1" applyAlignment="1">
      <alignment horizontal="left" vertical="center" indent="1"/>
    </xf>
    <xf numFmtId="0" fontId="14" fillId="8" borderId="12" xfId="0" applyFont="1" applyFill="1" applyBorder="1" applyAlignment="1">
      <alignment horizontal="left" vertical="center" wrapText="1" indent="1"/>
    </xf>
    <xf numFmtId="0" fontId="14" fillId="8" borderId="10" xfId="0" applyFont="1" applyFill="1" applyBorder="1" applyAlignment="1">
      <alignment horizontal="left" vertical="center" wrapText="1" indent="1"/>
    </xf>
    <xf numFmtId="0" fontId="14" fillId="8" borderId="48" xfId="0" applyFont="1" applyFill="1" applyBorder="1" applyAlignment="1">
      <alignment horizontal="left" vertical="center" indent="2"/>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5" borderId="14" xfId="0" applyFont="1" applyFill="1" applyBorder="1" applyAlignment="1">
      <alignment horizontal="left" vertical="center" indent="1"/>
    </xf>
    <xf numFmtId="0" fontId="1" fillId="5" borderId="10" xfId="0" applyFont="1" applyFill="1" applyBorder="1" applyAlignment="1">
      <alignment horizontal="left" vertical="center" indent="1"/>
    </xf>
    <xf numFmtId="0" fontId="1" fillId="5" borderId="11" xfId="0" applyFont="1" applyFill="1" applyBorder="1" applyAlignment="1">
      <alignment horizontal="left" vertical="center" indent="1"/>
    </xf>
    <xf numFmtId="0" fontId="1" fillId="3" borderId="13" xfId="0" applyFont="1" applyFill="1" applyBorder="1" applyAlignment="1">
      <alignment horizontal="left" vertical="center" indent="1"/>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cellXfs>
  <cellStyles count="1">
    <cellStyle name="Normal" xfId="0" builtinId="0"/>
  </cellStyles>
  <dxfs count="39">
    <dxf>
      <font>
        <color theme="0"/>
      </font>
    </dxf>
    <dxf>
      <fill>
        <patternFill>
          <bgColor rgb="FFFFFF00"/>
        </patternFill>
      </fill>
    </dxf>
    <dxf>
      <font>
        <color theme="0"/>
      </font>
    </dxf>
    <dxf>
      <fill>
        <patternFill>
          <bgColor rgb="FFFFFF00"/>
        </patternFill>
      </fill>
    </dxf>
    <dxf>
      <fill>
        <patternFill>
          <bgColor rgb="FFFFFF00"/>
        </patternFill>
      </fill>
    </dxf>
    <dxf>
      <font>
        <b/>
        <i val="0"/>
        <color theme="0"/>
      </font>
      <fill>
        <patternFill>
          <bgColor theme="1"/>
        </patternFill>
      </fill>
    </dxf>
    <dxf>
      <fill>
        <patternFill>
          <bgColor rgb="FFFFFF00"/>
        </patternFill>
      </fill>
    </dxf>
    <dxf>
      <font>
        <b/>
        <i val="0"/>
        <color theme="0"/>
      </font>
      <fill>
        <patternFill>
          <bgColor theme="1"/>
        </patternFill>
      </fill>
    </dxf>
    <dxf>
      <fill>
        <patternFill>
          <bgColor rgb="FFFFFF00"/>
        </patternFill>
      </fill>
    </dxf>
    <dxf>
      <font>
        <b/>
        <i val="0"/>
        <color theme="0"/>
      </font>
      <fill>
        <patternFill>
          <bgColor theme="1"/>
        </patternFill>
      </fill>
    </dxf>
    <dxf>
      <font>
        <color theme="0"/>
      </font>
    </dxf>
    <dxf>
      <font>
        <color theme="0"/>
      </font>
    </dxf>
    <dxf>
      <fill>
        <patternFill>
          <bgColor rgb="FFFFFF00"/>
        </patternFill>
      </fill>
    </dxf>
    <dxf>
      <font>
        <b/>
        <i val="0"/>
        <color theme="0"/>
      </font>
      <fill>
        <patternFill>
          <bgColor theme="1"/>
        </patternFill>
      </fill>
    </dxf>
    <dxf>
      <fill>
        <patternFill>
          <bgColor rgb="FFFFFF00"/>
        </patternFill>
      </fill>
    </dxf>
    <dxf>
      <font>
        <color theme="0"/>
      </font>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ill>
        <patternFill>
          <bgColor theme="0"/>
        </patternFill>
      </fill>
    </dxf>
    <dxf>
      <font>
        <b val="0"/>
        <i val="0"/>
        <color auto="1"/>
      </font>
      <fill>
        <patternFill>
          <bgColor rgb="FFFFFF00"/>
        </patternFill>
      </fill>
    </dxf>
    <dxf>
      <font>
        <color theme="0"/>
      </font>
    </dxf>
    <dxf>
      <font>
        <b val="0"/>
        <i val="0"/>
        <color auto="1"/>
      </font>
      <fill>
        <patternFill>
          <bgColor rgb="FFFFFF00"/>
        </patternFill>
      </fill>
    </dxf>
  </dxfs>
  <tableStyles count="0" defaultTableStyle="TableStyleMedium2" defaultPivotStyle="PivotStyleLight16"/>
  <colors>
    <mruColors>
      <color rgb="FF807F83"/>
      <color rgb="FF00539B"/>
      <color rgb="FFBF311A"/>
      <color rgb="FFE58E1A"/>
      <color rgb="FF754200"/>
      <color rgb="FF949B50"/>
      <color rgb="FF56A0D3"/>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e.plantemoran.com/team/T000017/Shared%20Documents/Tools%20and%20Templates/ERP%20RFP%20Development/Pricing%20Forms%20(With%20CoreExpan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or Checklist"/>
      <sheetName val="Proposal Summary"/>
      <sheetName val="Module Summary"/>
      <sheetName val="Application Software"/>
      <sheetName val="Other Software"/>
      <sheetName val="Hardware"/>
      <sheetName val="Implementation Services"/>
      <sheetName val="Train-the-Trainer Training"/>
      <sheetName val="Optional End-User Training"/>
      <sheetName val="Data Conversion Services"/>
      <sheetName val="Interfaces"/>
      <sheetName val="Form Services"/>
      <sheetName val="Modifications"/>
      <sheetName val="Other Implementation Services"/>
    </sheetNames>
    <sheetDataSet>
      <sheetData sheetId="0"/>
      <sheetData sheetId="1">
        <row r="3">
          <cell r="B3" t="str">
            <v>Proposal Summary</v>
          </cell>
          <cell r="C3" t="str">
            <v>No data entry is required in the Proposal Summary.  Comments are optional for each Cost Category.</v>
          </cell>
        </row>
      </sheetData>
      <sheetData sheetId="2">
        <row r="3">
          <cell r="B3" t="str">
            <v>Module Summary</v>
          </cell>
        </row>
        <row r="4">
          <cell r="B4" t="str">
            <v>Please add any additional modules proposed below those requested.</v>
          </cell>
        </row>
      </sheetData>
      <sheetData sheetId="3">
        <row r="3">
          <cell r="B3" t="str">
            <v>Application Software</v>
          </cell>
          <cell r="C3" t="str">
            <v>Please complete One-Time and On-Going Annual Application Software Costs, indicating any additional info or 'No Bid' in the Comments column.  Additional proposed modules can be added in the 'Module Summary' Tab.</v>
          </cell>
        </row>
      </sheetData>
      <sheetData sheetId="4">
        <row r="3">
          <cell r="B3" t="str">
            <v>Other Software</v>
          </cell>
          <cell r="C3" t="str">
            <v>Please add any Other Software proposed including the Required Quantity, Unit Price, and related On-Going Annual Cost, if applicable.</v>
          </cell>
        </row>
      </sheetData>
      <sheetData sheetId="5">
        <row r="3">
          <cell r="B3" t="str">
            <v>Hardware</v>
          </cell>
          <cell r="C3" t="str">
            <v>Please add any additional required/optional Hardware proposed including the Required Quantity, Unit Price, and related On-Going Annual Cost, if applicable.</v>
          </cell>
        </row>
      </sheetData>
      <sheetData sheetId="6">
        <row r="3">
          <cell r="B3" t="str">
            <v>Implementation Services</v>
          </cell>
          <cell r="C3" t="str">
            <v>Please complete the Estimated Hours and Hourly Rate for Implementation Services, indicating any additional info or 'No Bid' in the Comments column.  Additional proposed modules can be added in the 'Module Summary' Tab.</v>
          </cell>
        </row>
      </sheetData>
      <sheetData sheetId="7"/>
      <sheetData sheetId="8"/>
      <sheetData sheetId="9">
        <row r="3">
          <cell r="B3" t="str">
            <v>Data Conversion Services</v>
          </cell>
          <cell r="D3" t="str">
            <v>Please complete the Conversion Code, Estimated Hours, and Hourly Rate to perform the following Data Conversion Services.</v>
          </cell>
        </row>
      </sheetData>
      <sheetData sheetId="10">
        <row r="3">
          <cell r="B3" t="str">
            <v>Interfaces</v>
          </cell>
          <cell r="D3" t="str">
            <v>Please complete the Estimated Hours, Hourly Rate, and On-Going Annual Cost, if applicable, to develop the following Interfaces, indicating any additional info or 'No Bid' in the Comments column.</v>
          </cell>
        </row>
      </sheetData>
      <sheetData sheetId="11">
        <row r="3">
          <cell r="B3" t="str">
            <v>Form Services</v>
          </cell>
          <cell r="C3" t="str">
            <v>Please complete the Estimated Hours and Hourly Rate to perform the following Form Services.</v>
          </cell>
        </row>
      </sheetData>
      <sheetData sheetId="12">
        <row r="3">
          <cell r="B3" t="str">
            <v>Modifications</v>
          </cell>
          <cell r="D3" t="str">
            <v>Please add the Estimated Hours, Hourly Rate, and On-Going Annual Cost, if applicable, to perform any required/optional Modifications.   The related Module and Spec # should be noted.</v>
          </cell>
        </row>
      </sheetData>
      <sheetData sheetId="13">
        <row r="3">
          <cell r="B3" t="str">
            <v>Other Implementation Services</v>
          </cell>
          <cell r="C3" t="str">
            <v>Please add any Other Implementation Services proposed including the Estimated Hours and Hourly Rate.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A48"/>
  <sheetViews>
    <sheetView showGridLines="0" zoomScaleNormal="100" workbookViewId="0">
      <selection activeCell="B2" sqref="B2:D2"/>
    </sheetView>
  </sheetViews>
  <sheetFormatPr defaultColWidth="0" defaultRowHeight="0" customHeight="1" zeroHeight="1" thickTop="1" thickBottom="1" x14ac:dyDescent="0.3"/>
  <cols>
    <col min="1" max="1" width="3.7109375" style="94" customWidth="1"/>
    <col min="2" max="2" width="40.7109375" style="94" customWidth="1"/>
    <col min="3" max="3" width="40.7109375" style="95" customWidth="1"/>
    <col min="4" max="4" width="40.7109375" style="94" customWidth="1"/>
    <col min="5" max="5" width="3.7109375" style="94" customWidth="1"/>
    <col min="6" max="16384" width="9.140625" style="94" hidden="1"/>
  </cols>
  <sheetData>
    <row r="1" spans="2:27" ht="15" customHeight="1" thickTop="1" thickBot="1" x14ac:dyDescent="0.35">
      <c r="AA1" s="94" t="s">
        <v>38</v>
      </c>
    </row>
    <row r="2" spans="2:27" ht="30" customHeight="1" thickTop="1" thickBot="1" x14ac:dyDescent="0.35">
      <c r="B2" s="212" t="s">
        <v>44</v>
      </c>
      <c r="C2" s="213"/>
      <c r="D2" s="214"/>
      <c r="AA2" s="94" t="s">
        <v>39</v>
      </c>
    </row>
    <row r="3" spans="2:27" ht="45" customHeight="1" thickTop="1" thickBot="1" x14ac:dyDescent="0.35">
      <c r="B3" s="96" t="s">
        <v>41</v>
      </c>
      <c r="C3" s="97" t="s">
        <v>42</v>
      </c>
      <c r="D3" s="98" t="s">
        <v>43</v>
      </c>
    </row>
    <row r="4" spans="2:27" ht="15" customHeight="1" thickTop="1" thickBot="1" x14ac:dyDescent="0.35"/>
    <row r="5" spans="2:27" ht="30" customHeight="1" thickTop="1" thickBot="1" x14ac:dyDescent="0.35">
      <c r="B5" s="212" t="s">
        <v>45</v>
      </c>
      <c r="C5" s="213"/>
      <c r="D5" s="214"/>
    </row>
    <row r="6" spans="2:27" ht="30" customHeight="1" thickTop="1" thickBot="1" x14ac:dyDescent="0.35">
      <c r="B6" s="225" t="s">
        <v>48</v>
      </c>
      <c r="C6" s="225"/>
      <c r="D6" s="163" t="s">
        <v>40</v>
      </c>
    </row>
    <row r="7" spans="2:27" ht="15" customHeight="1" thickTop="1" thickBot="1" x14ac:dyDescent="0.35"/>
    <row r="8" spans="2:27" ht="30" customHeight="1" thickTop="1" thickBot="1" x14ac:dyDescent="0.35">
      <c r="B8" s="212" t="s">
        <v>55</v>
      </c>
      <c r="C8" s="213"/>
      <c r="D8" s="214"/>
    </row>
    <row r="9" spans="2:27" ht="50.1" customHeight="1" thickTop="1" thickBot="1" x14ac:dyDescent="0.3">
      <c r="B9" s="235" t="s">
        <v>143</v>
      </c>
      <c r="C9" s="236"/>
      <c r="D9" s="163" t="s">
        <v>139</v>
      </c>
    </row>
    <row r="10" spans="2:27" ht="50.1" customHeight="1" thickTop="1" thickBot="1" x14ac:dyDescent="0.3">
      <c r="B10" s="237"/>
      <c r="C10" s="238"/>
      <c r="D10" s="164" t="s">
        <v>140</v>
      </c>
    </row>
    <row r="11" spans="2:27" ht="50.1" customHeight="1" thickTop="1" thickBot="1" x14ac:dyDescent="0.35">
      <c r="B11" s="232" t="s">
        <v>11</v>
      </c>
      <c r="C11" s="233"/>
      <c r="D11" s="234"/>
    </row>
    <row r="12" spans="2:27" ht="15" customHeight="1" thickTop="1" thickBot="1" x14ac:dyDescent="0.35"/>
    <row r="13" spans="2:27" ht="30" customHeight="1" thickTop="1" thickBot="1" x14ac:dyDescent="0.35">
      <c r="B13" s="212" t="s">
        <v>52</v>
      </c>
      <c r="C13" s="213"/>
      <c r="D13" s="214"/>
    </row>
    <row r="14" spans="2:27" ht="15" customHeight="1" thickTop="1" thickBot="1" x14ac:dyDescent="0.35">
      <c r="B14" s="103" t="s">
        <v>46</v>
      </c>
      <c r="C14" s="230" t="s">
        <v>47</v>
      </c>
      <c r="D14" s="231"/>
    </row>
    <row r="15" spans="2:27" ht="30" customHeight="1" thickTop="1" thickBot="1" x14ac:dyDescent="0.35">
      <c r="B15" s="104" t="str">
        <f>'[1]Proposal Summary'!B3</f>
        <v>Proposal Summary</v>
      </c>
      <c r="C15" s="219" t="str">
        <f>'[1]Proposal Summary'!C3</f>
        <v>No data entry is required in the Proposal Summary.  Comments are optional for each Cost Category.</v>
      </c>
      <c r="D15" s="220"/>
    </row>
    <row r="16" spans="2:27" ht="35.1" customHeight="1" thickTop="1" thickBot="1" x14ac:dyDescent="0.35">
      <c r="B16" s="104" t="str">
        <f>'[1]Module Summary'!B3</f>
        <v>Module Summary</v>
      </c>
      <c r="C16" s="219" t="str">
        <f>'[1]Module Summary'!B4</f>
        <v>Please add any additional modules proposed below those requested.</v>
      </c>
      <c r="D16" s="220"/>
    </row>
    <row r="17" spans="2:4" ht="39.950000000000003" customHeight="1" thickTop="1" thickBot="1" x14ac:dyDescent="0.35">
      <c r="B17" s="104" t="str">
        <f>'[1]Application Software'!B3</f>
        <v>Application Software</v>
      </c>
      <c r="C17" s="219" t="str">
        <f>'[1]Application Software'!C3</f>
        <v>Please complete One-Time and On-Going Annual Application Software Costs, indicating any additional info or 'No Bid' in the Comments column.  Additional proposed modules can be added in the 'Module Summary' Tab.</v>
      </c>
      <c r="D17" s="220"/>
    </row>
    <row r="18" spans="2:4" ht="35.1" customHeight="1" thickTop="1" thickBot="1" x14ac:dyDescent="0.35">
      <c r="B18" s="104" t="str">
        <f>'[1]Other Software'!B3</f>
        <v>Other Software</v>
      </c>
      <c r="C18" s="219" t="str">
        <f>'[1]Other Software'!C3</f>
        <v>Please add any Other Software proposed including the Required Quantity, Unit Price, and related On-Going Annual Cost, if applicable.</v>
      </c>
      <c r="D18" s="220"/>
    </row>
    <row r="19" spans="2:4" ht="35.1" customHeight="1" thickTop="1" thickBot="1" x14ac:dyDescent="0.35">
      <c r="B19" s="104" t="str">
        <f>[1]Hardware!B3</f>
        <v>Hardware</v>
      </c>
      <c r="C19" s="219" t="str">
        <f>[1]Hardware!C3</f>
        <v>Please add any additional required/optional Hardware proposed including the Required Quantity, Unit Price, and related On-Going Annual Cost, if applicable.</v>
      </c>
      <c r="D19" s="220"/>
    </row>
    <row r="20" spans="2:4" ht="39.950000000000003" customHeight="1" thickTop="1" thickBot="1" x14ac:dyDescent="0.35">
      <c r="B20" s="104" t="str">
        <f>'[1]Implementation Services'!B3</f>
        <v>Implementation Services</v>
      </c>
      <c r="C20" s="219" t="str">
        <f>'[1]Implementation Services'!C3</f>
        <v>Please complete the Estimated Hours and Hourly Rate for Implementation Services, indicating any additional info or 'No Bid' in the Comments column.  Additional proposed modules can be added in the 'Module Summary' Tab.</v>
      </c>
      <c r="D20" s="220"/>
    </row>
    <row r="21" spans="2:4" ht="39.950000000000003" customHeight="1" thickTop="1" thickBot="1" x14ac:dyDescent="0.35">
      <c r="B21" s="104" t="s">
        <v>229</v>
      </c>
      <c r="C21" s="219" t="s">
        <v>231</v>
      </c>
      <c r="D21" s="220"/>
    </row>
    <row r="22" spans="2:4" ht="39.950000000000003" customHeight="1" thickTop="1" thickBot="1" x14ac:dyDescent="0.35">
      <c r="B22" s="104" t="s">
        <v>230</v>
      </c>
      <c r="C22" s="219" t="s">
        <v>232</v>
      </c>
      <c r="D22" s="220"/>
    </row>
    <row r="23" spans="2:4" ht="39.950000000000003" customHeight="1" thickTop="1" thickBot="1" x14ac:dyDescent="0.35">
      <c r="B23" s="104" t="str">
        <f>'[1]Data Conversion Services'!B3</f>
        <v>Data Conversion Services</v>
      </c>
      <c r="C23" s="219" t="str">
        <f>'[1]Data Conversion Services'!D3</f>
        <v>Please complete the Conversion Code, Estimated Hours, and Hourly Rate to perform the following Data Conversion Services.</v>
      </c>
      <c r="D23" s="220"/>
    </row>
    <row r="24" spans="2:4" ht="35.1" customHeight="1" thickTop="1" thickBot="1" x14ac:dyDescent="0.35">
      <c r="B24" s="104" t="str">
        <f>[1]Interfaces!B3</f>
        <v>Interfaces</v>
      </c>
      <c r="C24" s="219" t="str">
        <f>[1]Interfaces!D3</f>
        <v>Please complete the Estimated Hours, Hourly Rate, and On-Going Annual Cost, if applicable, to develop the following Interfaces, indicating any additional info or 'No Bid' in the Comments column.</v>
      </c>
      <c r="D24" s="220"/>
    </row>
    <row r="25" spans="2:4" ht="35.1" customHeight="1" thickTop="1" thickBot="1" x14ac:dyDescent="0.35">
      <c r="B25" s="104" t="str">
        <f>'[1]Form Services'!B3</f>
        <v>Form Services</v>
      </c>
      <c r="C25" s="219" t="str">
        <f>'[1]Form Services'!C3</f>
        <v>Please complete the Estimated Hours and Hourly Rate to perform the following Form Services.</v>
      </c>
      <c r="D25" s="220"/>
    </row>
    <row r="26" spans="2:4" ht="39.950000000000003" customHeight="1" thickTop="1" thickBot="1" x14ac:dyDescent="0.3">
      <c r="B26" s="104" t="str">
        <f>[1]Modifications!B3</f>
        <v>Modifications</v>
      </c>
      <c r="C26" s="221" t="str">
        <f>[1]Modifications!D3</f>
        <v>Please add the Estimated Hours, Hourly Rate, and On-Going Annual Cost, if applicable, to perform any required/optional Modifications.   The related Module and Spec # should be noted.</v>
      </c>
      <c r="D26" s="221"/>
    </row>
    <row r="27" spans="2:4" ht="35.1" customHeight="1" thickTop="1" thickBot="1" x14ac:dyDescent="0.3">
      <c r="B27" s="104" t="str">
        <f>'[1]Other Implementation Services'!B3</f>
        <v>Other Implementation Services</v>
      </c>
      <c r="C27" s="221" t="str">
        <f>'[1]Other Implementation Services'!C3</f>
        <v>Please add any Other Implementation Services proposed including the Estimated Hours and Hourly Rate.</v>
      </c>
      <c r="D27" s="221"/>
    </row>
    <row r="28" spans="2:4" ht="15" customHeight="1" thickTop="1" thickBot="1" x14ac:dyDescent="0.3">
      <c r="B28" s="100"/>
      <c r="C28" s="101"/>
      <c r="D28" s="102"/>
    </row>
    <row r="29" spans="2:4" ht="30" customHeight="1" thickTop="1" thickBot="1" x14ac:dyDescent="0.3">
      <c r="B29" s="212" t="s">
        <v>53</v>
      </c>
      <c r="C29" s="213"/>
      <c r="D29" s="214"/>
    </row>
    <row r="30" spans="2:4" ht="30" customHeight="1" thickTop="1" thickBot="1" x14ac:dyDescent="0.3">
      <c r="B30" s="222" t="s">
        <v>21</v>
      </c>
      <c r="C30" s="223"/>
      <c r="D30" s="224"/>
    </row>
    <row r="31" spans="2:4" ht="30" customHeight="1" thickTop="1" thickBot="1" x14ac:dyDescent="0.3">
      <c r="B31" s="225" t="s">
        <v>50</v>
      </c>
      <c r="C31" s="225"/>
      <c r="D31" s="165"/>
    </row>
    <row r="32" spans="2:4" ht="30" customHeight="1" thickTop="1" thickBot="1" x14ac:dyDescent="0.3">
      <c r="B32" s="225" t="s">
        <v>71</v>
      </c>
      <c r="C32" s="225"/>
      <c r="D32" s="165"/>
    </row>
    <row r="33" spans="2:4" ht="30" customHeight="1" thickTop="1" thickBot="1" x14ac:dyDescent="0.3">
      <c r="B33" s="225" t="s">
        <v>70</v>
      </c>
      <c r="C33" s="225"/>
      <c r="D33" s="165"/>
    </row>
    <row r="34" spans="2:4" ht="30" customHeight="1" thickTop="1" thickBot="1" x14ac:dyDescent="0.3">
      <c r="B34" s="226" t="s">
        <v>49</v>
      </c>
      <c r="C34" s="226"/>
      <c r="D34" s="165"/>
    </row>
    <row r="35" spans="2:4" ht="30" customHeight="1" thickTop="1" thickBot="1" x14ac:dyDescent="0.3">
      <c r="B35" s="227" t="s">
        <v>20</v>
      </c>
      <c r="C35" s="228"/>
      <c r="D35" s="229"/>
    </row>
    <row r="36" spans="2:4" ht="30" customHeight="1" thickTop="1" thickBot="1" x14ac:dyDescent="0.3">
      <c r="B36" s="208" t="s">
        <v>50</v>
      </c>
      <c r="C36" s="209"/>
      <c r="D36" s="165"/>
    </row>
    <row r="37" spans="2:4" ht="30" customHeight="1" thickTop="1" thickBot="1" x14ac:dyDescent="0.3">
      <c r="B37" s="208" t="s">
        <v>72</v>
      </c>
      <c r="C37" s="209"/>
      <c r="D37" s="165"/>
    </row>
    <row r="38" spans="2:4" ht="30" customHeight="1" thickTop="1" thickBot="1" x14ac:dyDescent="0.3">
      <c r="B38" s="208" t="s">
        <v>70</v>
      </c>
      <c r="C38" s="209"/>
      <c r="D38" s="165"/>
    </row>
    <row r="39" spans="2:4" ht="30" customHeight="1" thickTop="1" thickBot="1" x14ac:dyDescent="0.3">
      <c r="B39" s="210" t="s">
        <v>49</v>
      </c>
      <c r="C39" s="211"/>
      <c r="D39" s="165"/>
    </row>
    <row r="40" spans="2:4" ht="15" customHeight="1" thickTop="1" thickBot="1" x14ac:dyDescent="0.3"/>
    <row r="41" spans="2:4" ht="30" customHeight="1" thickTop="1" thickBot="1" x14ac:dyDescent="0.3">
      <c r="B41" s="212" t="s">
        <v>54</v>
      </c>
      <c r="C41" s="213"/>
      <c r="D41" s="214"/>
    </row>
    <row r="42" spans="2:4" ht="39.950000000000003" customHeight="1" thickTop="1" thickBot="1" x14ac:dyDescent="0.3">
      <c r="B42" s="215" t="s">
        <v>51</v>
      </c>
      <c r="C42" s="216"/>
      <c r="D42" s="217"/>
    </row>
    <row r="43" spans="2:4" ht="30" customHeight="1" thickTop="1" thickBot="1" x14ac:dyDescent="0.3">
      <c r="B43" s="218" t="str">
        <f>"Change cell to right to " &amp; AA2 &amp; " before printing:"</f>
        <v>Change cell to right to Hide Required/Optional Fields before printing:</v>
      </c>
      <c r="C43" s="218"/>
      <c r="D43" s="163" t="s">
        <v>38</v>
      </c>
    </row>
    <row r="44" spans="2:4" ht="15" customHeight="1" thickTop="1" thickBot="1" x14ac:dyDescent="0.3"/>
    <row r="45" spans="2:4" ht="15" hidden="1" customHeight="1" x14ac:dyDescent="0.3"/>
    <row r="46" spans="2:4" ht="15" hidden="1" customHeight="1" x14ac:dyDescent="0.3"/>
    <row r="47" spans="2:4" ht="15" hidden="1" customHeight="1" x14ac:dyDescent="0.3"/>
    <row r="48" spans="2:4" ht="15" hidden="1" customHeight="1" x14ac:dyDescent="0.3"/>
  </sheetData>
  <sheetProtection password="E125" sheet="1" objects="1" scenarios="1" formatRows="0"/>
  <mergeCells count="35">
    <mergeCell ref="B11:D11"/>
    <mergeCell ref="B2:D2"/>
    <mergeCell ref="B5:D5"/>
    <mergeCell ref="B6:C6"/>
    <mergeCell ref="B8:D8"/>
    <mergeCell ref="B9:C10"/>
    <mergeCell ref="C24:D24"/>
    <mergeCell ref="B13:D13"/>
    <mergeCell ref="C14:D14"/>
    <mergeCell ref="C15:D15"/>
    <mergeCell ref="C16:D16"/>
    <mergeCell ref="C17:D17"/>
    <mergeCell ref="C18:D18"/>
    <mergeCell ref="C19:D19"/>
    <mergeCell ref="C20:D20"/>
    <mergeCell ref="C21:D21"/>
    <mergeCell ref="C22:D22"/>
    <mergeCell ref="C23:D23"/>
    <mergeCell ref="B37:C37"/>
    <mergeCell ref="C25:D25"/>
    <mergeCell ref="C26:D26"/>
    <mergeCell ref="C27:D27"/>
    <mergeCell ref="B29:D29"/>
    <mergeCell ref="B30:D30"/>
    <mergeCell ref="B31:C31"/>
    <mergeCell ref="B32:C32"/>
    <mergeCell ref="B33:C33"/>
    <mergeCell ref="B34:C34"/>
    <mergeCell ref="B35:D35"/>
    <mergeCell ref="B36:C36"/>
    <mergeCell ref="B38:C38"/>
    <mergeCell ref="B39:C39"/>
    <mergeCell ref="B41:D41"/>
    <mergeCell ref="B42:D42"/>
    <mergeCell ref="B43:C43"/>
  </mergeCells>
  <dataValidations count="4">
    <dataValidation type="list" allowBlank="1" showInputMessage="1" showErrorMessage="1" sqref="D10">
      <formula1>"Perpetual, Subscription-based"</formula1>
    </dataValidation>
    <dataValidation type="list" allowBlank="1" showInputMessage="1" showErrorMessage="1" sqref="D9">
      <formula1>"On-premise, Hosted"</formula1>
    </dataValidation>
    <dataValidation type="decimal" operator="greaterThanOrEqual" allowBlank="1" showErrorMessage="1" errorTitle="Invalid Entry" error="Please enter numeric values only and type any text in the comments column of the Proposal Summary tab." sqref="D31:D34 D36:D39">
      <formula1>0</formula1>
    </dataValidation>
    <dataValidation type="list" allowBlank="1" showInputMessage="1" showErrorMessage="1" sqref="D43">
      <formula1>AA1:AA2</formula1>
    </dataValidation>
  </dataValidations>
  <printOptions horizontalCentered="1" verticalCentered="1"/>
  <pageMargins left="0.7" right="0.7" top="0.75" bottom="0.75" header="0.3" footer="0.3"/>
  <pageSetup scale="5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539B"/>
    <pageSetUpPr fitToPage="1"/>
  </sheetPr>
  <dimension ref="A1:J68"/>
  <sheetViews>
    <sheetView showGridLines="0" workbookViewId="0">
      <pane ySplit="4" topLeftCell="A5" activePane="bottomLeft" state="frozen"/>
      <selection activeCell="B6" sqref="B6"/>
      <selection pane="bottomLeft" activeCell="B2" sqref="B2:I2"/>
    </sheetView>
  </sheetViews>
  <sheetFormatPr defaultColWidth="0" defaultRowHeight="15" zeroHeight="1" x14ac:dyDescent="0.25"/>
  <cols>
    <col min="1" max="1" width="3.7109375" style="1" customWidth="1"/>
    <col min="2" max="2" width="8.7109375" style="1" customWidth="1"/>
    <col min="3" max="3" width="24.7109375" style="1" customWidth="1"/>
    <col min="4" max="4" width="33.7109375" style="1" customWidth="1"/>
    <col min="5" max="8" width="12.7109375" style="1" customWidth="1"/>
    <col min="9" max="9" width="41.7109375" style="1" customWidth="1"/>
    <col min="10" max="10" width="3.7109375" style="1" customWidth="1"/>
    <col min="11" max="16384" width="9.140625" style="1" hidden="1"/>
  </cols>
  <sheetData>
    <row r="1" spans="2:9" thickBot="1" x14ac:dyDescent="0.35"/>
    <row r="2" spans="2:9" ht="20.100000000000001" customHeight="1" x14ac:dyDescent="0.3">
      <c r="B2" s="281" t="str">
        <f>'Vendor Checklist'!D6</f>
        <v>Vendor Name</v>
      </c>
      <c r="C2" s="282"/>
      <c r="D2" s="283"/>
      <c r="E2" s="283"/>
      <c r="F2" s="283"/>
      <c r="G2" s="283"/>
      <c r="H2" s="283"/>
      <c r="I2" s="284"/>
    </row>
    <row r="3" spans="2:9" ht="30" customHeight="1" x14ac:dyDescent="0.3">
      <c r="B3" s="144" t="str">
        <f ca="1">MID(CELL("Filename",B2),SEARCH("]",CELL("Filename",B2),1)+1,100)</f>
        <v>Data Conversion Services</v>
      </c>
      <c r="C3" s="145"/>
      <c r="D3" s="250" t="str">
        <f ca="1">"Please complete the Conversion Code, Estimated Hours, and Hourly Rate to perform the following " &amp; B3 &amp; "."</f>
        <v>Please complete the Conversion Code, Estimated Hours, and Hourly Rate to perform the following Data Conversion Services.</v>
      </c>
      <c r="E3" s="251"/>
      <c r="F3" s="251"/>
      <c r="G3" s="251"/>
      <c r="H3" s="251"/>
      <c r="I3" s="252"/>
    </row>
    <row r="4" spans="2:9" ht="30" customHeight="1" x14ac:dyDescent="0.3">
      <c r="B4" s="4" t="s">
        <v>56</v>
      </c>
      <c r="C4" s="146" t="s">
        <v>57</v>
      </c>
      <c r="D4" s="14" t="s">
        <v>58</v>
      </c>
      <c r="E4" s="12" t="s">
        <v>59</v>
      </c>
      <c r="F4" s="12" t="s">
        <v>7</v>
      </c>
      <c r="G4" s="12" t="s">
        <v>6</v>
      </c>
      <c r="H4" s="12" t="s">
        <v>22</v>
      </c>
      <c r="I4" s="81" t="s">
        <v>11</v>
      </c>
    </row>
    <row r="5" spans="2:9" ht="14.45" hidden="1" x14ac:dyDescent="0.3">
      <c r="B5" s="320" t="s">
        <v>0</v>
      </c>
      <c r="C5" s="321"/>
      <c r="D5" s="321"/>
      <c r="E5" s="321"/>
      <c r="F5" s="321"/>
      <c r="G5" s="321"/>
      <c r="H5" s="321"/>
      <c r="I5" s="322"/>
    </row>
    <row r="6" spans="2:9" s="15" customFormat="1" ht="14.45" x14ac:dyDescent="0.3">
      <c r="B6" s="137">
        <v>1</v>
      </c>
      <c r="C6" s="147" t="s">
        <v>145</v>
      </c>
      <c r="D6" s="133" t="s">
        <v>159</v>
      </c>
      <c r="E6" s="194"/>
      <c r="F6" s="195"/>
      <c r="G6" s="196"/>
      <c r="H6" s="135">
        <f>IF(ISNUMBER(F6*G6),F6*G6,"N/A")</f>
        <v>0</v>
      </c>
      <c r="I6" s="197"/>
    </row>
    <row r="7" spans="2:9" s="15" customFormat="1" ht="14.45" x14ac:dyDescent="0.3">
      <c r="B7" s="137">
        <v>2</v>
      </c>
      <c r="C7" s="147" t="s">
        <v>145</v>
      </c>
      <c r="D7" s="133" t="s">
        <v>160</v>
      </c>
      <c r="E7" s="194"/>
      <c r="F7" s="195"/>
      <c r="G7" s="196"/>
      <c r="H7" s="135">
        <f t="shared" ref="H7:H41" si="0">IF(ISNUMBER(F7*G7),F7*G7,"N/A")</f>
        <v>0</v>
      </c>
      <c r="I7" s="197" t="s">
        <v>9</v>
      </c>
    </row>
    <row r="8" spans="2:9" s="15" customFormat="1" ht="14.45" x14ac:dyDescent="0.3">
      <c r="B8" s="137">
        <v>3</v>
      </c>
      <c r="C8" s="147" t="s">
        <v>145</v>
      </c>
      <c r="D8" s="133" t="s">
        <v>161</v>
      </c>
      <c r="E8" s="194"/>
      <c r="F8" s="195"/>
      <c r="G8" s="196"/>
      <c r="H8" s="135">
        <f t="shared" si="0"/>
        <v>0</v>
      </c>
      <c r="I8" s="197" t="s">
        <v>9</v>
      </c>
    </row>
    <row r="9" spans="2:9" s="15" customFormat="1" ht="28.9" x14ac:dyDescent="0.3">
      <c r="B9" s="137">
        <v>4</v>
      </c>
      <c r="C9" s="147" t="s">
        <v>152</v>
      </c>
      <c r="D9" s="133" t="s">
        <v>162</v>
      </c>
      <c r="E9" s="194"/>
      <c r="F9" s="195"/>
      <c r="G9" s="196"/>
      <c r="H9" s="135">
        <f t="shared" si="0"/>
        <v>0</v>
      </c>
      <c r="I9" s="197" t="s">
        <v>9</v>
      </c>
    </row>
    <row r="10" spans="2:9" s="15" customFormat="1" ht="28.9" x14ac:dyDescent="0.3">
      <c r="B10" s="137">
        <v>5</v>
      </c>
      <c r="C10" s="147" t="s">
        <v>152</v>
      </c>
      <c r="D10" s="133" t="s">
        <v>163</v>
      </c>
      <c r="E10" s="194"/>
      <c r="F10" s="195"/>
      <c r="G10" s="196"/>
      <c r="H10" s="135">
        <f t="shared" si="0"/>
        <v>0</v>
      </c>
      <c r="I10" s="197" t="s">
        <v>9</v>
      </c>
    </row>
    <row r="11" spans="2:9" s="15" customFormat="1" ht="43.15" x14ac:dyDescent="0.3">
      <c r="B11" s="137">
        <v>6</v>
      </c>
      <c r="C11" s="147" t="s">
        <v>152</v>
      </c>
      <c r="D11" s="133" t="s">
        <v>164</v>
      </c>
      <c r="E11" s="194"/>
      <c r="F11" s="195"/>
      <c r="G11" s="196"/>
      <c r="H11" s="135">
        <f t="shared" si="0"/>
        <v>0</v>
      </c>
      <c r="I11" s="197" t="s">
        <v>9</v>
      </c>
    </row>
    <row r="12" spans="2:9" s="15" customFormat="1" ht="14.45" x14ac:dyDescent="0.3">
      <c r="B12" s="137">
        <v>7</v>
      </c>
      <c r="C12" s="147" t="s">
        <v>154</v>
      </c>
      <c r="D12" s="133" t="s">
        <v>165</v>
      </c>
      <c r="E12" s="194"/>
      <c r="F12" s="195"/>
      <c r="G12" s="196"/>
      <c r="H12" s="135">
        <f t="shared" si="0"/>
        <v>0</v>
      </c>
      <c r="I12" s="197"/>
    </row>
    <row r="13" spans="2:9" s="15" customFormat="1" ht="28.9" x14ac:dyDescent="0.3">
      <c r="B13" s="137">
        <v>8</v>
      </c>
      <c r="C13" s="147" t="s">
        <v>154</v>
      </c>
      <c r="D13" s="133" t="s">
        <v>166</v>
      </c>
      <c r="E13" s="194"/>
      <c r="F13" s="195"/>
      <c r="G13" s="196"/>
      <c r="H13" s="135">
        <f t="shared" si="0"/>
        <v>0</v>
      </c>
      <c r="I13" s="197"/>
    </row>
    <row r="14" spans="2:9" s="15" customFormat="1" ht="28.9" x14ac:dyDescent="0.3">
      <c r="B14" s="137">
        <v>9</v>
      </c>
      <c r="C14" s="147" t="s">
        <v>154</v>
      </c>
      <c r="D14" s="133" t="s">
        <v>167</v>
      </c>
      <c r="E14" s="194"/>
      <c r="F14" s="195"/>
      <c r="G14" s="196"/>
      <c r="H14" s="135">
        <f t="shared" si="0"/>
        <v>0</v>
      </c>
      <c r="I14" s="197"/>
    </row>
    <row r="15" spans="2:9" s="15" customFormat="1" ht="14.45" x14ac:dyDescent="0.3">
      <c r="B15" s="137">
        <v>10</v>
      </c>
      <c r="C15" s="147" t="s">
        <v>154</v>
      </c>
      <c r="D15" s="133" t="s">
        <v>168</v>
      </c>
      <c r="E15" s="194"/>
      <c r="F15" s="195"/>
      <c r="G15" s="196"/>
      <c r="H15" s="135">
        <f t="shared" si="0"/>
        <v>0</v>
      </c>
      <c r="I15" s="197"/>
    </row>
    <row r="16" spans="2:9" s="15" customFormat="1" ht="14.45" x14ac:dyDescent="0.3">
      <c r="B16" s="137">
        <v>11</v>
      </c>
      <c r="C16" s="147" t="s">
        <v>154</v>
      </c>
      <c r="D16" s="133" t="s">
        <v>169</v>
      </c>
      <c r="E16" s="194"/>
      <c r="F16" s="195"/>
      <c r="G16" s="196"/>
      <c r="H16" s="135">
        <f t="shared" si="0"/>
        <v>0</v>
      </c>
      <c r="I16" s="197"/>
    </row>
    <row r="17" spans="2:9" s="15" customFormat="1" ht="14.45" x14ac:dyDescent="0.3">
      <c r="B17" s="137">
        <v>12</v>
      </c>
      <c r="C17" s="147" t="s">
        <v>154</v>
      </c>
      <c r="D17" s="133" t="s">
        <v>170</v>
      </c>
      <c r="E17" s="194"/>
      <c r="F17" s="195"/>
      <c r="G17" s="196"/>
      <c r="H17" s="135">
        <f t="shared" si="0"/>
        <v>0</v>
      </c>
      <c r="I17" s="197"/>
    </row>
    <row r="18" spans="2:9" s="15" customFormat="1" ht="14.45" x14ac:dyDescent="0.3">
      <c r="B18" s="137">
        <v>13</v>
      </c>
      <c r="C18" s="147" t="s">
        <v>154</v>
      </c>
      <c r="D18" s="133" t="s">
        <v>171</v>
      </c>
      <c r="E18" s="194"/>
      <c r="F18" s="195"/>
      <c r="G18" s="196"/>
      <c r="H18" s="135">
        <f t="shared" si="0"/>
        <v>0</v>
      </c>
      <c r="I18" s="197"/>
    </row>
    <row r="19" spans="2:9" s="15" customFormat="1" ht="72" x14ac:dyDescent="0.3">
      <c r="B19" s="137">
        <v>14</v>
      </c>
      <c r="C19" s="147" t="s">
        <v>156</v>
      </c>
      <c r="D19" s="133" t="s">
        <v>172</v>
      </c>
      <c r="E19" s="194"/>
      <c r="F19" s="195"/>
      <c r="G19" s="196"/>
      <c r="H19" s="135">
        <f t="shared" si="0"/>
        <v>0</v>
      </c>
      <c r="I19" s="197"/>
    </row>
    <row r="20" spans="2:9" s="15" customFormat="1" ht="14.45" hidden="1" x14ac:dyDescent="0.3">
      <c r="B20" s="137">
        <v>15</v>
      </c>
      <c r="C20" s="147"/>
      <c r="D20" s="133"/>
      <c r="E20" s="166"/>
      <c r="F20" s="167"/>
      <c r="G20" s="168"/>
      <c r="H20" s="135">
        <f t="shared" si="0"/>
        <v>0</v>
      </c>
      <c r="I20" s="170"/>
    </row>
    <row r="21" spans="2:9" s="15" customFormat="1" ht="14.45" hidden="1" x14ac:dyDescent="0.3">
      <c r="B21" s="137">
        <v>16</v>
      </c>
      <c r="C21" s="147"/>
      <c r="D21" s="133"/>
      <c r="E21" s="166"/>
      <c r="F21" s="167"/>
      <c r="G21" s="168"/>
      <c r="H21" s="135">
        <f t="shared" si="0"/>
        <v>0</v>
      </c>
      <c r="I21" s="170"/>
    </row>
    <row r="22" spans="2:9" s="15" customFormat="1" ht="14.45" hidden="1" x14ac:dyDescent="0.3">
      <c r="B22" s="137">
        <v>17</v>
      </c>
      <c r="C22" s="147"/>
      <c r="D22" s="133"/>
      <c r="E22" s="166"/>
      <c r="F22" s="167"/>
      <c r="G22" s="168"/>
      <c r="H22" s="135">
        <f t="shared" si="0"/>
        <v>0</v>
      </c>
      <c r="I22" s="170"/>
    </row>
    <row r="23" spans="2:9" s="15" customFormat="1" ht="14.45" hidden="1" x14ac:dyDescent="0.3">
      <c r="B23" s="137">
        <v>18</v>
      </c>
      <c r="C23" s="147"/>
      <c r="D23" s="133"/>
      <c r="E23" s="166"/>
      <c r="F23" s="167"/>
      <c r="G23" s="168"/>
      <c r="H23" s="135">
        <f t="shared" si="0"/>
        <v>0</v>
      </c>
      <c r="I23" s="170"/>
    </row>
    <row r="24" spans="2:9" s="15" customFormat="1" ht="14.45" hidden="1" x14ac:dyDescent="0.3">
      <c r="B24" s="137">
        <v>19</v>
      </c>
      <c r="C24" s="147"/>
      <c r="D24" s="133"/>
      <c r="E24" s="166"/>
      <c r="F24" s="167"/>
      <c r="G24" s="168"/>
      <c r="H24" s="135">
        <f t="shared" si="0"/>
        <v>0</v>
      </c>
      <c r="I24" s="170"/>
    </row>
    <row r="25" spans="2:9" s="15" customFormat="1" ht="14.45" hidden="1" x14ac:dyDescent="0.3">
      <c r="B25" s="137">
        <v>20</v>
      </c>
      <c r="C25" s="147"/>
      <c r="D25" s="133"/>
      <c r="E25" s="166"/>
      <c r="F25" s="167"/>
      <c r="G25" s="168"/>
      <c r="H25" s="135">
        <f t="shared" si="0"/>
        <v>0</v>
      </c>
      <c r="I25" s="170"/>
    </row>
    <row r="26" spans="2:9" s="15" customFormat="1" ht="14.45" hidden="1" x14ac:dyDescent="0.3">
      <c r="B26" s="137">
        <v>21</v>
      </c>
      <c r="C26" s="147"/>
      <c r="D26" s="133"/>
      <c r="E26" s="166"/>
      <c r="F26" s="167"/>
      <c r="G26" s="168"/>
      <c r="H26" s="135">
        <f t="shared" si="0"/>
        <v>0</v>
      </c>
      <c r="I26" s="170"/>
    </row>
    <row r="27" spans="2:9" s="15" customFormat="1" ht="14.45" hidden="1" x14ac:dyDescent="0.3">
      <c r="B27" s="137">
        <v>22</v>
      </c>
      <c r="C27" s="147"/>
      <c r="D27" s="133"/>
      <c r="E27" s="166"/>
      <c r="F27" s="167"/>
      <c r="G27" s="168"/>
      <c r="H27" s="135">
        <f t="shared" si="0"/>
        <v>0</v>
      </c>
      <c r="I27" s="170"/>
    </row>
    <row r="28" spans="2:9" s="15" customFormat="1" ht="14.45" hidden="1" x14ac:dyDescent="0.3">
      <c r="B28" s="137">
        <v>23</v>
      </c>
      <c r="C28" s="147"/>
      <c r="D28" s="133"/>
      <c r="E28" s="166"/>
      <c r="F28" s="167"/>
      <c r="G28" s="168"/>
      <c r="H28" s="135">
        <f t="shared" si="0"/>
        <v>0</v>
      </c>
      <c r="I28" s="170"/>
    </row>
    <row r="29" spans="2:9" s="15" customFormat="1" ht="14.45" hidden="1" x14ac:dyDescent="0.3">
      <c r="B29" s="137">
        <v>24</v>
      </c>
      <c r="C29" s="147"/>
      <c r="D29" s="133"/>
      <c r="E29" s="166"/>
      <c r="F29" s="167"/>
      <c r="G29" s="168"/>
      <c r="H29" s="135">
        <f t="shared" si="0"/>
        <v>0</v>
      </c>
      <c r="I29" s="170"/>
    </row>
    <row r="30" spans="2:9" s="15" customFormat="1" ht="14.45" hidden="1" x14ac:dyDescent="0.3">
      <c r="B30" s="137">
        <v>25</v>
      </c>
      <c r="C30" s="147"/>
      <c r="D30" s="133"/>
      <c r="E30" s="166"/>
      <c r="F30" s="167"/>
      <c r="G30" s="168"/>
      <c r="H30" s="135">
        <f t="shared" si="0"/>
        <v>0</v>
      </c>
      <c r="I30" s="170"/>
    </row>
    <row r="31" spans="2:9" s="15" customFormat="1" ht="14.45" hidden="1" x14ac:dyDescent="0.3">
      <c r="B31" s="137">
        <v>26</v>
      </c>
      <c r="C31" s="147"/>
      <c r="D31" s="133"/>
      <c r="E31" s="166"/>
      <c r="F31" s="167"/>
      <c r="G31" s="168"/>
      <c r="H31" s="135">
        <f t="shared" si="0"/>
        <v>0</v>
      </c>
      <c r="I31" s="170"/>
    </row>
    <row r="32" spans="2:9" s="15" customFormat="1" ht="14.45" hidden="1" x14ac:dyDescent="0.3">
      <c r="B32" s="137">
        <v>27</v>
      </c>
      <c r="C32" s="147"/>
      <c r="D32" s="133"/>
      <c r="E32" s="166"/>
      <c r="F32" s="167"/>
      <c r="G32" s="168"/>
      <c r="H32" s="135">
        <f t="shared" si="0"/>
        <v>0</v>
      </c>
      <c r="I32" s="170"/>
    </row>
    <row r="33" spans="2:9" s="15" customFormat="1" ht="14.45" hidden="1" x14ac:dyDescent="0.3">
      <c r="B33" s="137">
        <v>28</v>
      </c>
      <c r="C33" s="147"/>
      <c r="D33" s="133"/>
      <c r="E33" s="166"/>
      <c r="F33" s="167"/>
      <c r="G33" s="168"/>
      <c r="H33" s="135">
        <f t="shared" si="0"/>
        <v>0</v>
      </c>
      <c r="I33" s="170"/>
    </row>
    <row r="34" spans="2:9" s="15" customFormat="1" ht="14.45" hidden="1" x14ac:dyDescent="0.3">
      <c r="B34" s="137">
        <v>29</v>
      </c>
      <c r="C34" s="147"/>
      <c r="D34" s="133"/>
      <c r="E34" s="166"/>
      <c r="F34" s="167"/>
      <c r="G34" s="168"/>
      <c r="H34" s="135">
        <f t="shared" si="0"/>
        <v>0</v>
      </c>
      <c r="I34" s="170"/>
    </row>
    <row r="35" spans="2:9" s="15" customFormat="1" ht="14.45" hidden="1" x14ac:dyDescent="0.3">
      <c r="B35" s="137">
        <v>30</v>
      </c>
      <c r="C35" s="147"/>
      <c r="D35" s="133"/>
      <c r="E35" s="166"/>
      <c r="F35" s="167"/>
      <c r="G35" s="168"/>
      <c r="H35" s="135">
        <f t="shared" si="0"/>
        <v>0</v>
      </c>
      <c r="I35" s="170"/>
    </row>
    <row r="36" spans="2:9" s="15" customFormat="1" ht="14.45" hidden="1" x14ac:dyDescent="0.3">
      <c r="B36" s="137">
        <v>31</v>
      </c>
      <c r="C36" s="147"/>
      <c r="D36" s="133"/>
      <c r="E36" s="166"/>
      <c r="F36" s="167"/>
      <c r="G36" s="168"/>
      <c r="H36" s="135">
        <f t="shared" si="0"/>
        <v>0</v>
      </c>
      <c r="I36" s="170"/>
    </row>
    <row r="37" spans="2:9" s="15" customFormat="1" ht="14.45" hidden="1" x14ac:dyDescent="0.3">
      <c r="B37" s="137">
        <v>32</v>
      </c>
      <c r="C37" s="147"/>
      <c r="D37" s="133"/>
      <c r="E37" s="166"/>
      <c r="F37" s="167"/>
      <c r="G37" s="168"/>
      <c r="H37" s="135">
        <f t="shared" si="0"/>
        <v>0</v>
      </c>
      <c r="I37" s="170"/>
    </row>
    <row r="38" spans="2:9" s="15" customFormat="1" ht="14.45" hidden="1" x14ac:dyDescent="0.3">
      <c r="B38" s="137">
        <v>33</v>
      </c>
      <c r="C38" s="147"/>
      <c r="D38" s="133"/>
      <c r="E38" s="166"/>
      <c r="F38" s="167"/>
      <c r="G38" s="168"/>
      <c r="H38" s="135">
        <f t="shared" si="0"/>
        <v>0</v>
      </c>
      <c r="I38" s="170"/>
    </row>
    <row r="39" spans="2:9" s="15" customFormat="1" ht="14.45" hidden="1" x14ac:dyDescent="0.3">
      <c r="B39" s="137">
        <v>34</v>
      </c>
      <c r="C39" s="150"/>
      <c r="D39" s="162"/>
      <c r="E39" s="169"/>
      <c r="F39" s="167"/>
      <c r="G39" s="168"/>
      <c r="H39" s="135">
        <f t="shared" si="0"/>
        <v>0</v>
      </c>
      <c r="I39" s="170"/>
    </row>
    <row r="40" spans="2:9" s="15" customFormat="1" ht="14.45" hidden="1" x14ac:dyDescent="0.3">
      <c r="B40" s="137">
        <v>35</v>
      </c>
      <c r="C40" s="150"/>
      <c r="D40" s="162"/>
      <c r="E40" s="169"/>
      <c r="F40" s="167"/>
      <c r="G40" s="168"/>
      <c r="H40" s="135">
        <f t="shared" si="0"/>
        <v>0</v>
      </c>
      <c r="I40" s="170"/>
    </row>
    <row r="41" spans="2:9" s="15" customFormat="1" ht="14.45" hidden="1" x14ac:dyDescent="0.3">
      <c r="B41" s="137">
        <v>36</v>
      </c>
      <c r="C41" s="150"/>
      <c r="D41" s="162"/>
      <c r="E41" s="169"/>
      <c r="F41" s="167"/>
      <c r="G41" s="168"/>
      <c r="H41" s="135">
        <f t="shared" si="0"/>
        <v>0</v>
      </c>
      <c r="I41" s="170"/>
    </row>
    <row r="42" spans="2:9" s="15" customFormat="1" ht="14.45" hidden="1" x14ac:dyDescent="0.3">
      <c r="B42" s="137">
        <v>37</v>
      </c>
      <c r="C42" s="150"/>
      <c r="D42" s="162"/>
      <c r="E42" s="169"/>
      <c r="F42" s="167"/>
      <c r="G42" s="168"/>
      <c r="H42" s="135">
        <f t="shared" ref="H42:H44" si="1">IF(ISNUMBER(F42*G42),F42*G42,"N/A")</f>
        <v>0</v>
      </c>
      <c r="I42" s="170"/>
    </row>
    <row r="43" spans="2:9" s="15" customFormat="1" ht="14.45" hidden="1" x14ac:dyDescent="0.3">
      <c r="B43" s="137">
        <v>38</v>
      </c>
      <c r="C43" s="150"/>
      <c r="D43" s="162"/>
      <c r="E43" s="169"/>
      <c r="F43" s="167"/>
      <c r="G43" s="168"/>
      <c r="H43" s="135">
        <f t="shared" si="1"/>
        <v>0</v>
      </c>
      <c r="I43" s="170"/>
    </row>
    <row r="44" spans="2:9" s="15" customFormat="1" ht="14.45" hidden="1" x14ac:dyDescent="0.3">
      <c r="B44" s="137">
        <v>39</v>
      </c>
      <c r="C44" s="150"/>
      <c r="D44" s="162"/>
      <c r="E44" s="169"/>
      <c r="F44" s="167"/>
      <c r="G44" s="168"/>
      <c r="H44" s="135">
        <f t="shared" si="1"/>
        <v>0</v>
      </c>
      <c r="I44" s="170"/>
    </row>
    <row r="45" spans="2:9" s="15" customFormat="1" ht="14.45" hidden="1" x14ac:dyDescent="0.3">
      <c r="B45" s="137">
        <v>40</v>
      </c>
      <c r="C45" s="150"/>
      <c r="D45" s="162"/>
      <c r="E45" s="169"/>
      <c r="F45" s="167"/>
      <c r="G45" s="168"/>
      <c r="H45" s="135">
        <f t="shared" ref="H45:H55" si="2">IF(ISNUMBER(F45*G45),F45*G45,"N/A")</f>
        <v>0</v>
      </c>
      <c r="I45" s="170"/>
    </row>
    <row r="46" spans="2:9" s="15" customFormat="1" ht="14.45" hidden="1" x14ac:dyDescent="0.3">
      <c r="B46" s="137">
        <v>41</v>
      </c>
      <c r="C46" s="150"/>
      <c r="D46" s="162"/>
      <c r="E46" s="169"/>
      <c r="F46" s="167"/>
      <c r="G46" s="168"/>
      <c r="H46" s="135">
        <f t="shared" si="2"/>
        <v>0</v>
      </c>
      <c r="I46" s="170"/>
    </row>
    <row r="47" spans="2:9" s="15" customFormat="1" ht="14.45" hidden="1" x14ac:dyDescent="0.3">
      <c r="B47" s="137">
        <v>42</v>
      </c>
      <c r="C47" s="150"/>
      <c r="D47" s="162"/>
      <c r="E47" s="169"/>
      <c r="F47" s="167"/>
      <c r="G47" s="168"/>
      <c r="H47" s="135">
        <f t="shared" si="2"/>
        <v>0</v>
      </c>
      <c r="I47" s="170"/>
    </row>
    <row r="48" spans="2:9" s="15" customFormat="1" ht="14.45" hidden="1" x14ac:dyDescent="0.3">
      <c r="B48" s="137">
        <v>43</v>
      </c>
      <c r="C48" s="150"/>
      <c r="D48" s="162"/>
      <c r="E48" s="169"/>
      <c r="F48" s="167"/>
      <c r="G48" s="168"/>
      <c r="H48" s="135">
        <f t="shared" si="2"/>
        <v>0</v>
      </c>
      <c r="I48" s="170"/>
    </row>
    <row r="49" spans="2:9" s="15" customFormat="1" ht="14.45" hidden="1" x14ac:dyDescent="0.3">
      <c r="B49" s="137">
        <v>44</v>
      </c>
      <c r="C49" s="150"/>
      <c r="D49" s="162"/>
      <c r="E49" s="169"/>
      <c r="F49" s="167"/>
      <c r="G49" s="168"/>
      <c r="H49" s="135">
        <f t="shared" si="2"/>
        <v>0</v>
      </c>
      <c r="I49" s="170"/>
    </row>
    <row r="50" spans="2:9" s="15" customFormat="1" ht="14.45" hidden="1" x14ac:dyDescent="0.3">
      <c r="B50" s="137">
        <v>45</v>
      </c>
      <c r="C50" s="150"/>
      <c r="D50" s="162"/>
      <c r="E50" s="169"/>
      <c r="F50" s="167"/>
      <c r="G50" s="168"/>
      <c r="H50" s="135">
        <f t="shared" si="2"/>
        <v>0</v>
      </c>
      <c r="I50" s="170"/>
    </row>
    <row r="51" spans="2:9" s="15" customFormat="1" ht="14.45" hidden="1" x14ac:dyDescent="0.3">
      <c r="B51" s="137">
        <v>46</v>
      </c>
      <c r="C51" s="150"/>
      <c r="D51" s="162"/>
      <c r="E51" s="169"/>
      <c r="F51" s="167"/>
      <c r="G51" s="168"/>
      <c r="H51" s="135">
        <f t="shared" si="2"/>
        <v>0</v>
      </c>
      <c r="I51" s="170"/>
    </row>
    <row r="52" spans="2:9" s="15" customFormat="1" ht="14.45" hidden="1" x14ac:dyDescent="0.3">
      <c r="B52" s="137">
        <v>47</v>
      </c>
      <c r="C52" s="150"/>
      <c r="D52" s="162"/>
      <c r="E52" s="169"/>
      <c r="F52" s="167"/>
      <c r="G52" s="168"/>
      <c r="H52" s="135">
        <f t="shared" si="2"/>
        <v>0</v>
      </c>
      <c r="I52" s="170"/>
    </row>
    <row r="53" spans="2:9" s="15" customFormat="1" ht="14.45" hidden="1" x14ac:dyDescent="0.3">
      <c r="B53" s="137">
        <v>48</v>
      </c>
      <c r="C53" s="150"/>
      <c r="D53" s="162"/>
      <c r="E53" s="169"/>
      <c r="F53" s="167"/>
      <c r="G53" s="168"/>
      <c r="H53" s="135">
        <f t="shared" si="2"/>
        <v>0</v>
      </c>
      <c r="I53" s="170"/>
    </row>
    <row r="54" spans="2:9" s="15" customFormat="1" ht="14.45" hidden="1" x14ac:dyDescent="0.3">
      <c r="B54" s="137">
        <v>49</v>
      </c>
      <c r="C54" s="150"/>
      <c r="D54" s="162"/>
      <c r="E54" s="169"/>
      <c r="F54" s="167"/>
      <c r="G54" s="168"/>
      <c r="H54" s="135">
        <f t="shared" si="2"/>
        <v>0</v>
      </c>
      <c r="I54" s="170"/>
    </row>
    <row r="55" spans="2:9" s="15" customFormat="1" ht="14.45" hidden="1" x14ac:dyDescent="0.3">
      <c r="B55" s="137">
        <v>50</v>
      </c>
      <c r="C55" s="150"/>
      <c r="D55" s="162"/>
      <c r="E55" s="169"/>
      <c r="F55" s="167"/>
      <c r="G55" s="168"/>
      <c r="H55" s="135">
        <f t="shared" si="2"/>
        <v>0</v>
      </c>
      <c r="I55" s="170"/>
    </row>
    <row r="56" spans="2:9" ht="14.45" hidden="1" x14ac:dyDescent="0.3">
      <c r="B56" s="320" t="s">
        <v>74</v>
      </c>
      <c r="C56" s="321"/>
      <c r="D56" s="286"/>
      <c r="E56" s="142"/>
      <c r="F56" s="83">
        <f ca="1">SUM(F6:OFFSET(F56,-1,0))</f>
        <v>0</v>
      </c>
      <c r="G56" s="54" t="s">
        <v>19</v>
      </c>
      <c r="H56" s="54">
        <f ca="1">SUM(H6:OFFSET(H56,-1,0))</f>
        <v>0</v>
      </c>
      <c r="I56" s="143"/>
    </row>
    <row r="57" spans="2:9" ht="14.45" hidden="1" x14ac:dyDescent="0.3">
      <c r="B57" s="290" t="s">
        <v>75</v>
      </c>
      <c r="C57" s="276"/>
      <c r="D57" s="276"/>
      <c r="E57" s="276"/>
      <c r="F57" s="276"/>
      <c r="G57" s="276"/>
      <c r="H57" s="276"/>
      <c r="I57" s="291"/>
    </row>
    <row r="58" spans="2:9" s="15" customFormat="1" ht="14.45" hidden="1" x14ac:dyDescent="0.3">
      <c r="B58" s="137" t="s">
        <v>19</v>
      </c>
      <c r="C58" s="148"/>
      <c r="D58" s="133"/>
      <c r="E58" s="149"/>
      <c r="F58" s="134"/>
      <c r="G58" s="135"/>
      <c r="H58" s="135">
        <f t="shared" ref="H58" si="3">IF(ISNUMBER(F58*G58),F58*G58,"N/A")</f>
        <v>0</v>
      </c>
      <c r="I58" s="136"/>
    </row>
    <row r="59" spans="2:9" ht="14.45" hidden="1" x14ac:dyDescent="0.3">
      <c r="B59" s="290" t="s">
        <v>76</v>
      </c>
      <c r="C59" s="276"/>
      <c r="D59" s="323"/>
      <c r="E59" s="151" t="s">
        <v>19</v>
      </c>
      <c r="F59" s="31">
        <f ca="1">SUM(F58:OFFSET(F59,-1,0))</f>
        <v>0</v>
      </c>
      <c r="G59" s="55" t="s">
        <v>19</v>
      </c>
      <c r="H59" s="55">
        <f ca="1">SUM(H58:OFFSET(H59,-1,0))</f>
        <v>0</v>
      </c>
      <c r="I59" s="26"/>
    </row>
    <row r="60" spans="2:9" thickBot="1" x14ac:dyDescent="0.35">
      <c r="B60" s="317" t="s">
        <v>18</v>
      </c>
      <c r="C60" s="318"/>
      <c r="D60" s="319"/>
      <c r="E60" s="152" t="s">
        <v>19</v>
      </c>
      <c r="F60" s="84">
        <f ca="1">SUM(F56,F59)</f>
        <v>0</v>
      </c>
      <c r="G60" s="56" t="s">
        <v>19</v>
      </c>
      <c r="H60" s="56">
        <f ca="1">SUM(H56,H59)</f>
        <v>0</v>
      </c>
      <c r="I60" s="82"/>
    </row>
    <row r="61" spans="2:9" thickBot="1" x14ac:dyDescent="0.35"/>
    <row r="62" spans="2:9" ht="16.149999999999999" x14ac:dyDescent="0.3">
      <c r="B62" s="153" t="s">
        <v>60</v>
      </c>
      <c r="C62" s="154"/>
      <c r="D62" s="154"/>
      <c r="E62" s="154"/>
      <c r="F62" s="154"/>
      <c r="G62" s="155"/>
    </row>
    <row r="63" spans="2:9" ht="14.45" x14ac:dyDescent="0.3">
      <c r="B63" s="156" t="s">
        <v>61</v>
      </c>
      <c r="C63" s="157" t="s">
        <v>87</v>
      </c>
      <c r="D63" s="157"/>
      <c r="E63" s="157"/>
      <c r="F63" s="157"/>
      <c r="G63" s="158"/>
    </row>
    <row r="64" spans="2:9" ht="14.45" x14ac:dyDescent="0.3">
      <c r="B64" s="156" t="s">
        <v>62</v>
      </c>
      <c r="C64" s="157" t="s">
        <v>63</v>
      </c>
      <c r="D64" s="157"/>
      <c r="E64" s="157"/>
      <c r="F64" s="157"/>
      <c r="G64" s="158"/>
    </row>
    <row r="65" spans="2:7" ht="14.45" x14ac:dyDescent="0.3">
      <c r="B65" s="156" t="s">
        <v>64</v>
      </c>
      <c r="C65" s="157" t="s">
        <v>88</v>
      </c>
      <c r="D65" s="157"/>
      <c r="E65" s="157"/>
      <c r="F65" s="157"/>
      <c r="G65" s="158"/>
    </row>
    <row r="66" spans="2:7" x14ac:dyDescent="0.25">
      <c r="B66" s="156" t="s">
        <v>65</v>
      </c>
      <c r="C66" s="157" t="s">
        <v>66</v>
      </c>
      <c r="D66" s="157"/>
      <c r="E66" s="157"/>
      <c r="F66" s="157"/>
      <c r="G66" s="158"/>
    </row>
    <row r="67" spans="2:7" thickBot="1" x14ac:dyDescent="0.35">
      <c r="B67" s="159" t="s">
        <v>67</v>
      </c>
      <c r="C67" s="160" t="s">
        <v>86</v>
      </c>
      <c r="D67" s="160"/>
      <c r="E67" s="160"/>
      <c r="F67" s="160"/>
      <c r="G67" s="161"/>
    </row>
    <row r="68" spans="2:7" ht="14.45" x14ac:dyDescent="0.3"/>
  </sheetData>
  <sheetProtection password="E125" sheet="1" objects="1" scenarios="1" formatRows="0"/>
  <mergeCells count="7">
    <mergeCell ref="B60:D60"/>
    <mergeCell ref="B2:I2"/>
    <mergeCell ref="D3:I3"/>
    <mergeCell ref="B5:I5"/>
    <mergeCell ref="B56:D56"/>
    <mergeCell ref="B57:I57"/>
    <mergeCell ref="B59:D59"/>
  </mergeCells>
  <conditionalFormatting sqref="E58:G58 E6:G55">
    <cfRule type="expression" dxfId="16" priority="3">
      <formula>#REF!=#REF!</formula>
    </cfRule>
  </conditionalFormatting>
  <conditionalFormatting sqref="D3:I3">
    <cfRule type="expression" dxfId="15" priority="2">
      <formula>#REF!=#REF!</formula>
    </cfRule>
  </conditionalFormatting>
  <conditionalFormatting sqref="I58 I6:I55">
    <cfRule type="expression" dxfId="14" priority="1">
      <formula>#REF!=#REF!</formula>
    </cfRule>
  </conditionalFormatting>
  <dataValidations count="2">
    <dataValidation type="list" allowBlank="1" showInputMessage="1" showErrorMessage="1" errorTitle="Invalid Code" error="Please select valid Data Conversion Code." promptTitle="Data Conversion Codes:" prompt="Refer to full definitions below table.  Quick reference is below:_x000a__x000a_A - Existing tools / scripts_x000a_B - Develop new scripts_x000a_C - Manual conversion_x000a_D - Other approach_x000a_E - Need clarification" sqref="E58 E6:E55">
      <formula1>$B$63:$B$67</formula1>
    </dataValidation>
    <dataValidation type="decimal" operator="greaterThanOrEqual" allowBlank="1" showErrorMessage="1" errorTitle="Invalid Entry" error="Please enter numeric values only and type any text in the comments column." sqref="F58:G58 F6:G55">
      <formula1>0</formula1>
    </dataValidation>
  </dataValidations>
  <printOptions horizontalCentered="1"/>
  <pageMargins left="0.25" right="0.25" top="0.75" bottom="0.25" header="0.3" footer="0.3"/>
  <pageSetup scale="84" fitToHeight="0" orientation="landscape" r:id="rId1"/>
  <headerFooter scaleWithDoc="0">
    <oddHeader>&amp;C&amp;"-,Bold"Client Name - Project Name
&amp;"-,Italic"&amp;10Pricing Forms -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539B"/>
    <pageSetUpPr fitToPage="1"/>
  </sheetPr>
  <dimension ref="A1:K61"/>
  <sheetViews>
    <sheetView showGridLines="0" zoomScaleNormal="100" workbookViewId="0">
      <pane ySplit="4" topLeftCell="A5" activePane="bottomLeft" state="frozen"/>
      <selection activeCell="B6" sqref="B6"/>
      <selection pane="bottomLeft" activeCell="B2" sqref="B2:J2"/>
    </sheetView>
  </sheetViews>
  <sheetFormatPr defaultColWidth="0" defaultRowHeight="15" zeroHeight="1" x14ac:dyDescent="0.25"/>
  <cols>
    <col min="1" max="1" width="3.7109375" style="1" customWidth="1"/>
    <col min="2" max="2" width="10.7109375" style="1" customWidth="1"/>
    <col min="3" max="3" width="25.7109375" style="1" customWidth="1"/>
    <col min="4" max="5" width="20.7109375" style="1" customWidth="1"/>
    <col min="6" max="9" width="12.7109375" style="1" customWidth="1"/>
    <col min="10" max="10" width="30.7109375" style="1" customWidth="1"/>
    <col min="11" max="11" width="3.7109375" style="1" customWidth="1"/>
    <col min="12" max="16384" width="9.140625" style="1" hidden="1"/>
  </cols>
  <sheetData>
    <row r="1" spans="2:10" thickBot="1" x14ac:dyDescent="0.35"/>
    <row r="2" spans="2:10" ht="20.100000000000001" customHeight="1" x14ac:dyDescent="0.3">
      <c r="B2" s="281" t="str">
        <f>'Vendor Checklist'!D6</f>
        <v>Vendor Name</v>
      </c>
      <c r="C2" s="283"/>
      <c r="D2" s="283"/>
      <c r="E2" s="283"/>
      <c r="F2" s="283"/>
      <c r="G2" s="283"/>
      <c r="H2" s="283"/>
      <c r="I2" s="283"/>
      <c r="J2" s="284"/>
    </row>
    <row r="3" spans="2:10" ht="30" customHeight="1" x14ac:dyDescent="0.3">
      <c r="B3" s="324" t="str">
        <f ca="1">MID(CELL("Filename",B2),SEARCH("]",CELL("Filename",B2),1)+1,100)</f>
        <v>Interfaces</v>
      </c>
      <c r="C3" s="325"/>
      <c r="D3" s="250" t="str">
        <f ca="1">"Please complete the Estimated Hours, Hourly Rate, and On-Going Annual Cost, if applicable, to develop the following " &amp; B3 &amp; ", indicating any additional info or 'No Bid' in the Comments column."</f>
        <v>Please complete the Estimated Hours, Hourly Rate, and On-Going Annual Cost, if applicable, to develop the following Interfaces, indicating any additional info or 'No Bid' in the Comments column.</v>
      </c>
      <c r="E3" s="251"/>
      <c r="F3" s="251"/>
      <c r="G3" s="251"/>
      <c r="H3" s="251"/>
      <c r="I3" s="251"/>
      <c r="J3" s="252"/>
    </row>
    <row r="4" spans="2:10" ht="30" customHeight="1" x14ac:dyDescent="0.3">
      <c r="B4" s="27" t="s">
        <v>15</v>
      </c>
      <c r="C4" s="14" t="s">
        <v>14</v>
      </c>
      <c r="D4" s="14" t="s">
        <v>13</v>
      </c>
      <c r="E4" s="14" t="s">
        <v>12</v>
      </c>
      <c r="F4" s="12" t="s">
        <v>7</v>
      </c>
      <c r="G4" s="12" t="s">
        <v>6</v>
      </c>
      <c r="H4" s="12" t="s">
        <v>22</v>
      </c>
      <c r="I4" s="12" t="s">
        <v>23</v>
      </c>
      <c r="J4" s="81" t="s">
        <v>11</v>
      </c>
    </row>
    <row r="5" spans="2:10" ht="14.45" hidden="1" x14ac:dyDescent="0.3">
      <c r="B5" s="320" t="str">
        <f>'Module Summary'!B5</f>
        <v>Core Modules</v>
      </c>
      <c r="C5" s="321"/>
      <c r="D5" s="321"/>
      <c r="E5" s="321"/>
      <c r="F5" s="321"/>
      <c r="G5" s="321"/>
      <c r="H5" s="321"/>
      <c r="I5" s="321"/>
      <c r="J5" s="322"/>
    </row>
    <row r="6" spans="2:10" s="15" customFormat="1" ht="43.15" x14ac:dyDescent="0.3">
      <c r="B6" s="132">
        <v>1</v>
      </c>
      <c r="C6" s="133" t="s">
        <v>173</v>
      </c>
      <c r="D6" s="133" t="s">
        <v>174</v>
      </c>
      <c r="E6" s="133" t="s">
        <v>174</v>
      </c>
      <c r="F6" s="198"/>
      <c r="G6" s="199"/>
      <c r="H6" s="135">
        <f>IF(ISNUMBER(F6*G6),F6*G6,"N/A")</f>
        <v>0</v>
      </c>
      <c r="I6" s="193"/>
      <c r="J6" s="197"/>
    </row>
    <row r="7" spans="2:10" s="15" customFormat="1" ht="28.9" x14ac:dyDescent="0.3">
      <c r="B7" s="132">
        <v>2</v>
      </c>
      <c r="C7" s="133" t="s">
        <v>175</v>
      </c>
      <c r="D7" s="133" t="s">
        <v>176</v>
      </c>
      <c r="E7" s="133" t="s">
        <v>177</v>
      </c>
      <c r="F7" s="198"/>
      <c r="G7" s="199"/>
      <c r="H7" s="135">
        <f t="shared" ref="H7:H28" si="0">IF(ISNUMBER(F7*G7),F7*G7,"N/A")</f>
        <v>0</v>
      </c>
      <c r="I7" s="193"/>
      <c r="J7" s="197"/>
    </row>
    <row r="8" spans="2:10" s="15" customFormat="1" ht="28.9" x14ac:dyDescent="0.3">
      <c r="B8" s="132">
        <v>3</v>
      </c>
      <c r="C8" s="133" t="s">
        <v>178</v>
      </c>
      <c r="D8" s="133" t="s">
        <v>145</v>
      </c>
      <c r="E8" s="133" t="s">
        <v>176</v>
      </c>
      <c r="F8" s="198"/>
      <c r="G8" s="199"/>
      <c r="H8" s="135">
        <f t="shared" si="0"/>
        <v>0</v>
      </c>
      <c r="I8" s="193"/>
      <c r="J8" s="197"/>
    </row>
    <row r="9" spans="2:10" s="15" customFormat="1" ht="30" x14ac:dyDescent="0.25">
      <c r="B9" s="132">
        <v>4</v>
      </c>
      <c r="C9" s="133" t="s">
        <v>179</v>
      </c>
      <c r="D9" s="133" t="s">
        <v>145</v>
      </c>
      <c r="E9" s="133" t="s">
        <v>180</v>
      </c>
      <c r="F9" s="198"/>
      <c r="G9" s="199"/>
      <c r="H9" s="135">
        <f t="shared" si="0"/>
        <v>0</v>
      </c>
      <c r="I9" s="193"/>
      <c r="J9" s="197"/>
    </row>
    <row r="10" spans="2:10" s="15" customFormat="1" ht="57.6" x14ac:dyDescent="0.3">
      <c r="B10" s="132">
        <v>5</v>
      </c>
      <c r="C10" s="133" t="s">
        <v>181</v>
      </c>
      <c r="D10" s="133" t="s">
        <v>182</v>
      </c>
      <c r="E10" s="133" t="s">
        <v>145</v>
      </c>
      <c r="F10" s="198"/>
      <c r="G10" s="199"/>
      <c r="H10" s="135">
        <f t="shared" si="0"/>
        <v>0</v>
      </c>
      <c r="I10" s="193"/>
      <c r="J10" s="197"/>
    </row>
    <row r="11" spans="2:10" s="15" customFormat="1" ht="15" customHeight="1" x14ac:dyDescent="0.3">
      <c r="B11" s="132">
        <v>6</v>
      </c>
      <c r="C11" s="133" t="s">
        <v>183</v>
      </c>
      <c r="D11" s="133" t="s">
        <v>154</v>
      </c>
      <c r="E11" s="133" t="s">
        <v>176</v>
      </c>
      <c r="F11" s="198"/>
      <c r="G11" s="199"/>
      <c r="H11" s="135">
        <f t="shared" si="0"/>
        <v>0</v>
      </c>
      <c r="I11" s="193"/>
      <c r="J11" s="197"/>
    </row>
    <row r="12" spans="2:10" s="15" customFormat="1" ht="28.9" x14ac:dyDescent="0.3">
      <c r="B12" s="132">
        <v>7</v>
      </c>
      <c r="C12" s="133" t="s">
        <v>178</v>
      </c>
      <c r="D12" s="133" t="s">
        <v>154</v>
      </c>
      <c r="E12" s="133" t="s">
        <v>176</v>
      </c>
      <c r="F12" s="198"/>
      <c r="G12" s="199"/>
      <c r="H12" s="135">
        <f t="shared" si="0"/>
        <v>0</v>
      </c>
      <c r="I12" s="193"/>
      <c r="J12" s="197"/>
    </row>
    <row r="13" spans="2:10" s="15" customFormat="1" ht="86.45" x14ac:dyDescent="0.3">
      <c r="B13" s="132">
        <v>8</v>
      </c>
      <c r="C13" s="133" t="s">
        <v>184</v>
      </c>
      <c r="D13" s="133" t="s">
        <v>185</v>
      </c>
      <c r="E13" s="133" t="s">
        <v>186</v>
      </c>
      <c r="F13" s="198"/>
      <c r="G13" s="199"/>
      <c r="H13" s="135">
        <f t="shared" si="0"/>
        <v>0</v>
      </c>
      <c r="I13" s="193"/>
      <c r="J13" s="197"/>
    </row>
    <row r="14" spans="2:10" s="15" customFormat="1" ht="72" x14ac:dyDescent="0.3">
      <c r="B14" s="132">
        <v>9</v>
      </c>
      <c r="C14" s="133" t="s">
        <v>187</v>
      </c>
      <c r="D14" s="133" t="s">
        <v>188</v>
      </c>
      <c r="E14" s="133" t="s">
        <v>189</v>
      </c>
      <c r="F14" s="198"/>
      <c r="G14" s="199"/>
      <c r="H14" s="135">
        <f t="shared" si="0"/>
        <v>0</v>
      </c>
      <c r="I14" s="193"/>
      <c r="J14" s="197"/>
    </row>
    <row r="15" spans="2:10" s="15" customFormat="1" ht="28.9" x14ac:dyDescent="0.3">
      <c r="B15" s="132">
        <v>10</v>
      </c>
      <c r="C15" s="133" t="s">
        <v>190</v>
      </c>
      <c r="D15" s="133" t="s">
        <v>188</v>
      </c>
      <c r="E15" s="133" t="s">
        <v>191</v>
      </c>
      <c r="F15" s="198"/>
      <c r="G15" s="199"/>
      <c r="H15" s="135">
        <f t="shared" si="0"/>
        <v>0</v>
      </c>
      <c r="I15" s="193"/>
      <c r="J15" s="197"/>
    </row>
    <row r="16" spans="2:10" s="15" customFormat="1" ht="28.9" x14ac:dyDescent="0.3">
      <c r="B16" s="132">
        <v>11</v>
      </c>
      <c r="C16" s="133" t="s">
        <v>192</v>
      </c>
      <c r="D16" s="133" t="s">
        <v>188</v>
      </c>
      <c r="E16" s="133" t="s">
        <v>193</v>
      </c>
      <c r="F16" s="198"/>
      <c r="G16" s="199"/>
      <c r="H16" s="135">
        <f t="shared" si="0"/>
        <v>0</v>
      </c>
      <c r="I16" s="193"/>
      <c r="J16" s="197"/>
    </row>
    <row r="17" spans="2:10" s="15" customFormat="1" ht="28.9" x14ac:dyDescent="0.3">
      <c r="B17" s="132">
        <v>12</v>
      </c>
      <c r="C17" s="133" t="s">
        <v>194</v>
      </c>
      <c r="D17" s="133" t="s">
        <v>188</v>
      </c>
      <c r="E17" s="133" t="s">
        <v>195</v>
      </c>
      <c r="F17" s="198"/>
      <c r="G17" s="199"/>
      <c r="H17" s="135">
        <f t="shared" si="0"/>
        <v>0</v>
      </c>
      <c r="I17" s="193"/>
      <c r="J17" s="197"/>
    </row>
    <row r="18" spans="2:10" s="15" customFormat="1" ht="28.9" x14ac:dyDescent="0.3">
      <c r="B18" s="132">
        <v>13</v>
      </c>
      <c r="C18" s="133" t="s">
        <v>196</v>
      </c>
      <c r="D18" s="133" t="s">
        <v>188</v>
      </c>
      <c r="E18" s="133" t="s">
        <v>191</v>
      </c>
      <c r="F18" s="198"/>
      <c r="G18" s="199"/>
      <c r="H18" s="135">
        <f t="shared" si="0"/>
        <v>0</v>
      </c>
      <c r="I18" s="193"/>
      <c r="J18" s="197"/>
    </row>
    <row r="19" spans="2:10" s="15" customFormat="1" ht="28.9" x14ac:dyDescent="0.3">
      <c r="B19" s="132">
        <v>14</v>
      </c>
      <c r="C19" s="133" t="s">
        <v>197</v>
      </c>
      <c r="D19" s="133" t="s">
        <v>188</v>
      </c>
      <c r="E19" s="133" t="s">
        <v>195</v>
      </c>
      <c r="F19" s="198"/>
      <c r="G19" s="199"/>
      <c r="H19" s="135">
        <f t="shared" si="0"/>
        <v>0</v>
      </c>
      <c r="I19" s="193"/>
      <c r="J19" s="197"/>
    </row>
    <row r="20" spans="2:10" s="15" customFormat="1" ht="15" hidden="1" customHeight="1" x14ac:dyDescent="0.3">
      <c r="B20" s="132">
        <v>15</v>
      </c>
      <c r="C20" s="133"/>
      <c r="D20" s="133"/>
      <c r="E20" s="133"/>
      <c r="F20" s="167"/>
      <c r="G20" s="168"/>
      <c r="H20" s="135">
        <f t="shared" si="0"/>
        <v>0</v>
      </c>
      <c r="I20" s="168"/>
      <c r="J20" s="170"/>
    </row>
    <row r="21" spans="2:10" s="15" customFormat="1" ht="14.45" hidden="1" x14ac:dyDescent="0.3">
      <c r="B21" s="132">
        <v>16</v>
      </c>
      <c r="C21" s="133"/>
      <c r="D21" s="133"/>
      <c r="E21" s="133"/>
      <c r="F21" s="167"/>
      <c r="G21" s="168"/>
      <c r="H21" s="135">
        <f t="shared" si="0"/>
        <v>0</v>
      </c>
      <c r="I21" s="168"/>
      <c r="J21" s="170"/>
    </row>
    <row r="22" spans="2:10" s="15" customFormat="1" ht="14.45" hidden="1" x14ac:dyDescent="0.3">
      <c r="B22" s="132">
        <v>17</v>
      </c>
      <c r="C22" s="133"/>
      <c r="D22" s="133"/>
      <c r="E22" s="133"/>
      <c r="F22" s="167"/>
      <c r="G22" s="168"/>
      <c r="H22" s="135">
        <f t="shared" si="0"/>
        <v>0</v>
      </c>
      <c r="I22" s="168"/>
      <c r="J22" s="170"/>
    </row>
    <row r="23" spans="2:10" s="15" customFormat="1" ht="14.45" hidden="1" x14ac:dyDescent="0.3">
      <c r="B23" s="132">
        <v>18</v>
      </c>
      <c r="C23" s="133"/>
      <c r="D23" s="133"/>
      <c r="E23" s="133"/>
      <c r="F23" s="167"/>
      <c r="G23" s="168"/>
      <c r="H23" s="135">
        <f t="shared" si="0"/>
        <v>0</v>
      </c>
      <c r="I23" s="168"/>
      <c r="J23" s="170"/>
    </row>
    <row r="24" spans="2:10" s="15" customFormat="1" ht="14.45" hidden="1" x14ac:dyDescent="0.3">
      <c r="B24" s="132">
        <v>19</v>
      </c>
      <c r="C24" s="133"/>
      <c r="D24" s="133"/>
      <c r="E24" s="133"/>
      <c r="F24" s="167"/>
      <c r="G24" s="168"/>
      <c r="H24" s="135">
        <f t="shared" si="0"/>
        <v>0</v>
      </c>
      <c r="I24" s="168"/>
      <c r="J24" s="170"/>
    </row>
    <row r="25" spans="2:10" s="15" customFormat="1" ht="14.45" hidden="1" x14ac:dyDescent="0.3">
      <c r="B25" s="132">
        <v>20</v>
      </c>
      <c r="C25" s="133"/>
      <c r="D25" s="133"/>
      <c r="E25" s="133"/>
      <c r="F25" s="167"/>
      <c r="G25" s="168"/>
      <c r="H25" s="135">
        <f t="shared" si="0"/>
        <v>0</v>
      </c>
      <c r="I25" s="168"/>
      <c r="J25" s="170"/>
    </row>
    <row r="26" spans="2:10" s="15" customFormat="1" ht="14.45" hidden="1" x14ac:dyDescent="0.3">
      <c r="B26" s="132">
        <v>21</v>
      </c>
      <c r="C26" s="133"/>
      <c r="D26" s="133"/>
      <c r="E26" s="133"/>
      <c r="F26" s="167"/>
      <c r="G26" s="168"/>
      <c r="H26" s="135">
        <f t="shared" si="0"/>
        <v>0</v>
      </c>
      <c r="I26" s="168"/>
      <c r="J26" s="170"/>
    </row>
    <row r="27" spans="2:10" s="15" customFormat="1" ht="14.45" hidden="1" x14ac:dyDescent="0.3">
      <c r="B27" s="132">
        <v>22</v>
      </c>
      <c r="C27" s="133"/>
      <c r="D27" s="133"/>
      <c r="E27" s="133"/>
      <c r="F27" s="167"/>
      <c r="G27" s="168"/>
      <c r="H27" s="135">
        <f t="shared" si="0"/>
        <v>0</v>
      </c>
      <c r="I27" s="168"/>
      <c r="J27" s="170"/>
    </row>
    <row r="28" spans="2:10" s="15" customFormat="1" ht="14.45" hidden="1" x14ac:dyDescent="0.3">
      <c r="B28" s="132">
        <v>23</v>
      </c>
      <c r="C28" s="133"/>
      <c r="D28" s="133"/>
      <c r="E28" s="133"/>
      <c r="F28" s="167"/>
      <c r="G28" s="168"/>
      <c r="H28" s="135">
        <f t="shared" si="0"/>
        <v>0</v>
      </c>
      <c r="I28" s="168"/>
      <c r="J28" s="170"/>
    </row>
    <row r="29" spans="2:10" s="15" customFormat="1" ht="14.45" hidden="1" x14ac:dyDescent="0.3">
      <c r="B29" s="132">
        <v>24</v>
      </c>
      <c r="C29" s="133"/>
      <c r="D29" s="133"/>
      <c r="E29" s="133"/>
      <c r="F29" s="167"/>
      <c r="G29" s="168"/>
      <c r="H29" s="135">
        <f t="shared" ref="H29:H40" si="1">IF(ISNUMBER(F29*G29),F29*G29,"N/A")</f>
        <v>0</v>
      </c>
      <c r="I29" s="168"/>
      <c r="J29" s="170"/>
    </row>
    <row r="30" spans="2:10" s="15" customFormat="1" ht="14.45" hidden="1" x14ac:dyDescent="0.3">
      <c r="B30" s="132">
        <v>25</v>
      </c>
      <c r="C30" s="133"/>
      <c r="D30" s="133"/>
      <c r="E30" s="133"/>
      <c r="F30" s="167"/>
      <c r="G30" s="168"/>
      <c r="H30" s="135">
        <f t="shared" si="1"/>
        <v>0</v>
      </c>
      <c r="I30" s="168"/>
      <c r="J30" s="170"/>
    </row>
    <row r="31" spans="2:10" s="15" customFormat="1" ht="14.45" hidden="1" x14ac:dyDescent="0.3">
      <c r="B31" s="132">
        <v>26</v>
      </c>
      <c r="C31" s="133"/>
      <c r="D31" s="133"/>
      <c r="E31" s="133"/>
      <c r="F31" s="167"/>
      <c r="G31" s="168"/>
      <c r="H31" s="135">
        <f t="shared" si="1"/>
        <v>0</v>
      </c>
      <c r="I31" s="168"/>
      <c r="J31" s="170"/>
    </row>
    <row r="32" spans="2:10" s="15" customFormat="1" ht="14.45" hidden="1" x14ac:dyDescent="0.3">
      <c r="B32" s="132">
        <v>27</v>
      </c>
      <c r="C32" s="133"/>
      <c r="D32" s="133"/>
      <c r="E32" s="133"/>
      <c r="F32" s="167"/>
      <c r="G32" s="168"/>
      <c r="H32" s="135">
        <f t="shared" si="1"/>
        <v>0</v>
      </c>
      <c r="I32" s="168"/>
      <c r="J32" s="170"/>
    </row>
    <row r="33" spans="2:10" s="15" customFormat="1" ht="14.45" hidden="1" x14ac:dyDescent="0.3">
      <c r="B33" s="132">
        <v>28</v>
      </c>
      <c r="C33" s="133"/>
      <c r="D33" s="133"/>
      <c r="E33" s="133"/>
      <c r="F33" s="167"/>
      <c r="G33" s="168"/>
      <c r="H33" s="135">
        <f t="shared" si="1"/>
        <v>0</v>
      </c>
      <c r="I33" s="168"/>
      <c r="J33" s="170"/>
    </row>
    <row r="34" spans="2:10" s="15" customFormat="1" ht="14.45" hidden="1" x14ac:dyDescent="0.3">
      <c r="B34" s="132">
        <v>29</v>
      </c>
      <c r="C34" s="133"/>
      <c r="D34" s="133"/>
      <c r="E34" s="133"/>
      <c r="F34" s="167"/>
      <c r="G34" s="168"/>
      <c r="H34" s="135">
        <f t="shared" si="1"/>
        <v>0</v>
      </c>
      <c r="I34" s="168"/>
      <c r="J34" s="170"/>
    </row>
    <row r="35" spans="2:10" s="15" customFormat="1" ht="14.45" hidden="1" x14ac:dyDescent="0.3">
      <c r="B35" s="132">
        <v>30</v>
      </c>
      <c r="C35" s="133"/>
      <c r="D35" s="133"/>
      <c r="E35" s="133"/>
      <c r="F35" s="167"/>
      <c r="G35" s="168"/>
      <c r="H35" s="135">
        <f t="shared" si="1"/>
        <v>0</v>
      </c>
      <c r="I35" s="168"/>
      <c r="J35" s="170"/>
    </row>
    <row r="36" spans="2:10" s="15" customFormat="1" ht="14.45" hidden="1" x14ac:dyDescent="0.3">
      <c r="B36" s="132">
        <v>31</v>
      </c>
      <c r="C36" s="133"/>
      <c r="D36" s="133"/>
      <c r="E36" s="133"/>
      <c r="F36" s="167"/>
      <c r="G36" s="168"/>
      <c r="H36" s="135">
        <f t="shared" si="1"/>
        <v>0</v>
      </c>
      <c r="I36" s="168"/>
      <c r="J36" s="170"/>
    </row>
    <row r="37" spans="2:10" s="15" customFormat="1" ht="14.45" hidden="1" x14ac:dyDescent="0.3">
      <c r="B37" s="132">
        <v>32</v>
      </c>
      <c r="C37" s="133"/>
      <c r="D37" s="133"/>
      <c r="E37" s="133"/>
      <c r="F37" s="167"/>
      <c r="G37" s="168"/>
      <c r="H37" s="135">
        <f t="shared" si="1"/>
        <v>0</v>
      </c>
      <c r="I37" s="168"/>
      <c r="J37" s="170"/>
    </row>
    <row r="38" spans="2:10" s="15" customFormat="1" ht="14.45" hidden="1" x14ac:dyDescent="0.3">
      <c r="B38" s="132">
        <v>33</v>
      </c>
      <c r="C38" s="133"/>
      <c r="D38" s="133"/>
      <c r="E38" s="133"/>
      <c r="F38" s="167"/>
      <c r="G38" s="168"/>
      <c r="H38" s="135">
        <f t="shared" si="1"/>
        <v>0</v>
      </c>
      <c r="I38" s="168"/>
      <c r="J38" s="170"/>
    </row>
    <row r="39" spans="2:10" s="15" customFormat="1" ht="14.45" hidden="1" x14ac:dyDescent="0.3">
      <c r="B39" s="132">
        <v>34</v>
      </c>
      <c r="C39" s="133"/>
      <c r="D39" s="133"/>
      <c r="E39" s="133"/>
      <c r="F39" s="167"/>
      <c r="G39" s="168"/>
      <c r="H39" s="135">
        <f t="shared" si="1"/>
        <v>0</v>
      </c>
      <c r="I39" s="168"/>
      <c r="J39" s="170"/>
    </row>
    <row r="40" spans="2:10" s="15" customFormat="1" ht="14.45" hidden="1" x14ac:dyDescent="0.3">
      <c r="B40" s="132">
        <v>35</v>
      </c>
      <c r="C40" s="133"/>
      <c r="D40" s="133"/>
      <c r="E40" s="133"/>
      <c r="F40" s="167"/>
      <c r="G40" s="168"/>
      <c r="H40" s="135">
        <f t="shared" si="1"/>
        <v>0</v>
      </c>
      <c r="I40" s="168"/>
      <c r="J40" s="170"/>
    </row>
    <row r="41" spans="2:10" s="15" customFormat="1" ht="14.45" hidden="1" x14ac:dyDescent="0.3">
      <c r="B41" s="132">
        <v>36</v>
      </c>
      <c r="C41" s="133"/>
      <c r="D41" s="133"/>
      <c r="E41" s="133"/>
      <c r="F41" s="167"/>
      <c r="G41" s="168"/>
      <c r="H41" s="135">
        <f t="shared" ref="H41:H55" si="2">IF(ISNUMBER(F41*G41),F41*G41,"N/A")</f>
        <v>0</v>
      </c>
      <c r="I41" s="168"/>
      <c r="J41" s="170"/>
    </row>
    <row r="42" spans="2:10" s="15" customFormat="1" ht="14.45" hidden="1" x14ac:dyDescent="0.3">
      <c r="B42" s="132">
        <v>37</v>
      </c>
      <c r="C42" s="133"/>
      <c r="D42" s="133"/>
      <c r="E42" s="133"/>
      <c r="F42" s="167"/>
      <c r="G42" s="168"/>
      <c r="H42" s="135">
        <f t="shared" si="2"/>
        <v>0</v>
      </c>
      <c r="I42" s="168"/>
      <c r="J42" s="170"/>
    </row>
    <row r="43" spans="2:10" s="15" customFormat="1" ht="14.45" hidden="1" x14ac:dyDescent="0.3">
      <c r="B43" s="132">
        <v>38</v>
      </c>
      <c r="C43" s="133"/>
      <c r="D43" s="133"/>
      <c r="E43" s="133"/>
      <c r="F43" s="167"/>
      <c r="G43" s="168"/>
      <c r="H43" s="135">
        <f t="shared" si="2"/>
        <v>0</v>
      </c>
      <c r="I43" s="168"/>
      <c r="J43" s="170"/>
    </row>
    <row r="44" spans="2:10" s="15" customFormat="1" ht="14.45" hidden="1" x14ac:dyDescent="0.3">
      <c r="B44" s="132">
        <v>39</v>
      </c>
      <c r="C44" s="133"/>
      <c r="D44" s="133"/>
      <c r="E44" s="133"/>
      <c r="F44" s="167"/>
      <c r="G44" s="168"/>
      <c r="H44" s="135">
        <f t="shared" si="2"/>
        <v>0</v>
      </c>
      <c r="I44" s="168"/>
      <c r="J44" s="170"/>
    </row>
    <row r="45" spans="2:10" s="15" customFormat="1" ht="14.45" hidden="1" x14ac:dyDescent="0.3">
      <c r="B45" s="132">
        <v>40</v>
      </c>
      <c r="C45" s="133"/>
      <c r="D45" s="133"/>
      <c r="E45" s="133"/>
      <c r="F45" s="167"/>
      <c r="G45" s="168"/>
      <c r="H45" s="135">
        <f t="shared" si="2"/>
        <v>0</v>
      </c>
      <c r="I45" s="168"/>
      <c r="J45" s="170"/>
    </row>
    <row r="46" spans="2:10" s="15" customFormat="1" ht="14.45" hidden="1" x14ac:dyDescent="0.3">
      <c r="B46" s="132">
        <v>41</v>
      </c>
      <c r="C46" s="133"/>
      <c r="D46" s="133"/>
      <c r="E46" s="133"/>
      <c r="F46" s="167"/>
      <c r="G46" s="168"/>
      <c r="H46" s="135">
        <f t="shared" si="2"/>
        <v>0</v>
      </c>
      <c r="I46" s="168"/>
      <c r="J46" s="170"/>
    </row>
    <row r="47" spans="2:10" s="15" customFormat="1" ht="14.45" hidden="1" x14ac:dyDescent="0.3">
      <c r="B47" s="132">
        <v>42</v>
      </c>
      <c r="C47" s="133"/>
      <c r="D47" s="133"/>
      <c r="E47" s="133"/>
      <c r="F47" s="167"/>
      <c r="G47" s="168"/>
      <c r="H47" s="135">
        <f t="shared" si="2"/>
        <v>0</v>
      </c>
      <c r="I47" s="168"/>
      <c r="J47" s="170"/>
    </row>
    <row r="48" spans="2:10" s="15" customFormat="1" ht="14.45" hidden="1" x14ac:dyDescent="0.3">
      <c r="B48" s="132">
        <v>43</v>
      </c>
      <c r="C48" s="133"/>
      <c r="D48" s="133"/>
      <c r="E48" s="133"/>
      <c r="F48" s="167"/>
      <c r="G48" s="168"/>
      <c r="H48" s="135">
        <f t="shared" si="2"/>
        <v>0</v>
      </c>
      <c r="I48" s="168"/>
      <c r="J48" s="170"/>
    </row>
    <row r="49" spans="2:10" s="15" customFormat="1" ht="14.45" hidden="1" x14ac:dyDescent="0.3">
      <c r="B49" s="132">
        <v>44</v>
      </c>
      <c r="C49" s="133"/>
      <c r="D49" s="133"/>
      <c r="E49" s="133"/>
      <c r="F49" s="167"/>
      <c r="G49" s="168"/>
      <c r="H49" s="135">
        <f t="shared" si="2"/>
        <v>0</v>
      </c>
      <c r="I49" s="168"/>
      <c r="J49" s="170"/>
    </row>
    <row r="50" spans="2:10" s="15" customFormat="1" ht="14.45" hidden="1" x14ac:dyDescent="0.3">
      <c r="B50" s="132">
        <v>45</v>
      </c>
      <c r="C50" s="133"/>
      <c r="D50" s="133"/>
      <c r="E50" s="133"/>
      <c r="F50" s="167"/>
      <c r="G50" s="168"/>
      <c r="H50" s="135">
        <f t="shared" si="2"/>
        <v>0</v>
      </c>
      <c r="I50" s="168"/>
      <c r="J50" s="170"/>
    </row>
    <row r="51" spans="2:10" s="15" customFormat="1" ht="14.45" hidden="1" x14ac:dyDescent="0.3">
      <c r="B51" s="132">
        <v>46</v>
      </c>
      <c r="C51" s="133"/>
      <c r="D51" s="133"/>
      <c r="E51" s="133"/>
      <c r="F51" s="167"/>
      <c r="G51" s="168"/>
      <c r="H51" s="135">
        <f t="shared" si="2"/>
        <v>0</v>
      </c>
      <c r="I51" s="168"/>
      <c r="J51" s="170"/>
    </row>
    <row r="52" spans="2:10" s="15" customFormat="1" ht="14.45" hidden="1" x14ac:dyDescent="0.3">
      <c r="B52" s="132">
        <v>47</v>
      </c>
      <c r="C52" s="133"/>
      <c r="D52" s="133"/>
      <c r="E52" s="133"/>
      <c r="F52" s="167"/>
      <c r="G52" s="168"/>
      <c r="H52" s="135">
        <f t="shared" si="2"/>
        <v>0</v>
      </c>
      <c r="I52" s="168"/>
      <c r="J52" s="170"/>
    </row>
    <row r="53" spans="2:10" s="15" customFormat="1" ht="14.45" hidden="1" x14ac:dyDescent="0.3">
      <c r="B53" s="132">
        <v>48</v>
      </c>
      <c r="C53" s="133"/>
      <c r="D53" s="133"/>
      <c r="E53" s="133"/>
      <c r="F53" s="167"/>
      <c r="G53" s="168"/>
      <c r="H53" s="135">
        <f t="shared" si="2"/>
        <v>0</v>
      </c>
      <c r="I53" s="168"/>
      <c r="J53" s="170"/>
    </row>
    <row r="54" spans="2:10" s="15" customFormat="1" ht="14.45" hidden="1" x14ac:dyDescent="0.3">
      <c r="B54" s="132">
        <v>49</v>
      </c>
      <c r="C54" s="133"/>
      <c r="D54" s="133"/>
      <c r="E54" s="133"/>
      <c r="F54" s="167"/>
      <c r="G54" s="168"/>
      <c r="H54" s="135">
        <f t="shared" si="2"/>
        <v>0</v>
      </c>
      <c r="I54" s="168"/>
      <c r="J54" s="170"/>
    </row>
    <row r="55" spans="2:10" s="15" customFormat="1" ht="14.45" hidden="1" x14ac:dyDescent="0.3">
      <c r="B55" s="132">
        <v>50</v>
      </c>
      <c r="C55" s="133"/>
      <c r="D55" s="133"/>
      <c r="E55" s="133"/>
      <c r="F55" s="167"/>
      <c r="G55" s="168"/>
      <c r="H55" s="135">
        <f t="shared" si="2"/>
        <v>0</v>
      </c>
      <c r="I55" s="168"/>
      <c r="J55" s="170"/>
    </row>
    <row r="56" spans="2:10" ht="14.45" hidden="1" x14ac:dyDescent="0.3">
      <c r="B56" s="320" t="str">
        <f>'Module Summary'!B71</f>
        <v>Subtotal - Core Modules</v>
      </c>
      <c r="C56" s="321"/>
      <c r="D56" s="321"/>
      <c r="E56" s="286"/>
      <c r="F56" s="83">
        <f ca="1">SUM(F6:OFFSET(F56,-1,0))</f>
        <v>0</v>
      </c>
      <c r="G56" s="54" t="s">
        <v>19</v>
      </c>
      <c r="H56" s="54">
        <f ca="1">SUM(H6:OFFSET(H56,-1,0))</f>
        <v>0</v>
      </c>
      <c r="I56" s="54">
        <f ca="1">SUM(I6:OFFSET(I56,-1,0))</f>
        <v>0</v>
      </c>
      <c r="J56" s="24"/>
    </row>
    <row r="57" spans="2:10" ht="14.45" hidden="1" x14ac:dyDescent="0.3">
      <c r="B57" s="290" t="str">
        <f>'Module Summary'!B72</f>
        <v>Expanded Modules</v>
      </c>
      <c r="C57" s="276"/>
      <c r="D57" s="276"/>
      <c r="E57" s="276"/>
      <c r="F57" s="276"/>
      <c r="G57" s="276"/>
      <c r="H57" s="276"/>
      <c r="I57" s="276"/>
      <c r="J57" s="291"/>
    </row>
    <row r="58" spans="2:10" s="15" customFormat="1" ht="14.45" hidden="1" x14ac:dyDescent="0.3">
      <c r="B58" s="132" t="s">
        <v>19</v>
      </c>
      <c r="C58" s="133" t="s">
        <v>19</v>
      </c>
      <c r="D58" s="133"/>
      <c r="E58" s="133"/>
      <c r="F58" s="134"/>
      <c r="G58" s="135"/>
      <c r="H58" s="135">
        <f t="shared" ref="H58" si="3">IF(ISNUMBER(F58*G58),F58*G58,"N/A")</f>
        <v>0</v>
      </c>
      <c r="I58" s="135"/>
      <c r="J58" s="136"/>
    </row>
    <row r="59" spans="2:10" ht="14.45" hidden="1" x14ac:dyDescent="0.3">
      <c r="B59" s="290" t="str">
        <f>'Module Summary'!B74</f>
        <v>Subtotal - Expanded Modules</v>
      </c>
      <c r="C59" s="276"/>
      <c r="D59" s="276"/>
      <c r="E59" s="323"/>
      <c r="F59" s="31">
        <f ca="1">SUM(F58:OFFSET(F59,-1,0))</f>
        <v>0</v>
      </c>
      <c r="G59" s="55" t="s">
        <v>19</v>
      </c>
      <c r="H59" s="55">
        <f ca="1">SUM(H58:OFFSET(H59,-1,0))</f>
        <v>0</v>
      </c>
      <c r="I59" s="55">
        <f ca="1">SUM(I58:OFFSET(I59,-1,0))</f>
        <v>0</v>
      </c>
      <c r="J59" s="26"/>
    </row>
    <row r="60" spans="2:10" thickBot="1" x14ac:dyDescent="0.35">
      <c r="B60" s="317" t="str">
        <f>'Module Summary'!B75</f>
        <v>Grand Total</v>
      </c>
      <c r="C60" s="318"/>
      <c r="D60" s="318"/>
      <c r="E60" s="319"/>
      <c r="F60" s="84">
        <f ca="1">SUM(F56,F59)</f>
        <v>0</v>
      </c>
      <c r="G60" s="56" t="s">
        <v>19</v>
      </c>
      <c r="H60" s="56">
        <f ca="1">SUM(H56,H59)</f>
        <v>0</v>
      </c>
      <c r="I60" s="56">
        <f t="shared" ref="I60" ca="1" si="4">SUM(I56,I59)</f>
        <v>0</v>
      </c>
      <c r="J60" s="82"/>
    </row>
    <row r="61" spans="2:10" ht="14.45" x14ac:dyDescent="0.3"/>
  </sheetData>
  <sheetProtection password="E125" sheet="1" objects="1" scenarios="1" formatRows="0"/>
  <mergeCells count="8">
    <mergeCell ref="B59:E59"/>
    <mergeCell ref="B60:E60"/>
    <mergeCell ref="B2:J2"/>
    <mergeCell ref="B5:J5"/>
    <mergeCell ref="B57:J57"/>
    <mergeCell ref="B56:E56"/>
    <mergeCell ref="B3:C3"/>
    <mergeCell ref="D3:J3"/>
  </mergeCells>
  <conditionalFormatting sqref="F58:G58 I58 F6:G55 I6:I55">
    <cfRule type="expression" dxfId="13" priority="284">
      <formula>#REF!=#REF!</formula>
    </cfRule>
  </conditionalFormatting>
  <conditionalFormatting sqref="J58 J6:J55">
    <cfRule type="expression" dxfId="12" priority="288">
      <formula>#REF!=#REF!</formula>
    </cfRule>
  </conditionalFormatting>
  <conditionalFormatting sqref="D3:J3">
    <cfRule type="expression" dxfId="11" priority="290">
      <formula>#REF!=#REF!</formula>
    </cfRule>
  </conditionalFormatting>
  <dataValidations count="1">
    <dataValidation type="decimal" operator="greaterThanOrEqual" allowBlank="1" showErrorMessage="1" errorTitle="Invalid Entry" error="Please enter numeric values only and type any text in the comments column." sqref="F58:G58 I58 F6:G55 I6:I55">
      <formula1>0</formula1>
    </dataValidation>
  </dataValidations>
  <printOptions horizontalCentered="1"/>
  <pageMargins left="0.25" right="0.25" top="0.75" bottom="0.25" header="0.3" footer="0.3"/>
  <pageSetup scale="84" fitToHeight="0" orientation="landscape" r:id="rId1"/>
  <headerFooter scaleWithDoc="0">
    <oddHeader>&amp;C&amp;"-,Bold"Client Name - Project Name
&amp;"-,Italic"&amp;10Pricing Forms -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539B"/>
    <pageSetUpPr fitToPage="1"/>
  </sheetPr>
  <dimension ref="A1:H63"/>
  <sheetViews>
    <sheetView showGridLines="0" workbookViewId="0">
      <pane ySplit="4" topLeftCell="A6" activePane="bottomLeft" state="frozen"/>
      <selection activeCell="B6" sqref="B6"/>
      <selection pane="bottomLeft" activeCell="B2" sqref="B2:G2"/>
    </sheetView>
  </sheetViews>
  <sheetFormatPr defaultColWidth="0" defaultRowHeight="15" zeroHeight="1" x14ac:dyDescent="0.25"/>
  <cols>
    <col min="1" max="1" width="3.7109375" style="1" customWidth="1"/>
    <col min="2" max="2" width="24.7109375" style="1" customWidth="1"/>
    <col min="3" max="3" width="28.7109375" style="1" customWidth="1"/>
    <col min="4" max="6" width="12.7109375" style="1" customWidth="1"/>
    <col min="7" max="7" width="41.7109375" style="1" customWidth="1"/>
    <col min="8" max="8" width="3.7109375" style="1" customWidth="1"/>
    <col min="9" max="16384" width="9.140625" style="1" hidden="1"/>
  </cols>
  <sheetData>
    <row r="1" spans="2:7" thickBot="1" x14ac:dyDescent="0.35"/>
    <row r="2" spans="2:7" ht="20.100000000000001" customHeight="1" x14ac:dyDescent="0.3">
      <c r="B2" s="281" t="str">
        <f>'Vendor Checklist'!D6</f>
        <v>Vendor Name</v>
      </c>
      <c r="C2" s="283"/>
      <c r="D2" s="283"/>
      <c r="E2" s="283"/>
      <c r="F2" s="283"/>
      <c r="G2" s="284"/>
    </row>
    <row r="3" spans="2:7" ht="30" customHeight="1" x14ac:dyDescent="0.3">
      <c r="B3" s="144" t="str">
        <f ca="1">MID(CELL("Filename",B2),SEARCH("]",CELL("Filename",B2),1)+1,100)</f>
        <v>Form Services</v>
      </c>
      <c r="C3" s="250" t="str">
        <f ca="1">"Please complete the Estimated Hours and Hourly Rate to perform the following " &amp; B3 &amp; "."</f>
        <v>Please complete the Estimated Hours and Hourly Rate to perform the following Form Services.</v>
      </c>
      <c r="D3" s="251"/>
      <c r="E3" s="251"/>
      <c r="F3" s="251"/>
      <c r="G3" s="252"/>
    </row>
    <row r="4" spans="2:7" ht="30" customHeight="1" x14ac:dyDescent="0.3">
      <c r="B4" s="4" t="s">
        <v>68</v>
      </c>
      <c r="C4" s="14" t="s">
        <v>69</v>
      </c>
      <c r="D4" s="12" t="s">
        <v>7</v>
      </c>
      <c r="E4" s="12" t="s">
        <v>6</v>
      </c>
      <c r="F4" s="12" t="s">
        <v>22</v>
      </c>
      <c r="G4" s="81" t="s">
        <v>11</v>
      </c>
    </row>
    <row r="5" spans="2:7" ht="14.45" hidden="1" x14ac:dyDescent="0.3">
      <c r="B5" s="320" t="s">
        <v>0</v>
      </c>
      <c r="C5" s="321"/>
      <c r="D5" s="321"/>
      <c r="E5" s="321"/>
      <c r="F5" s="321"/>
      <c r="G5" s="322"/>
    </row>
    <row r="6" spans="2:7" s="15" customFormat="1" ht="14.45" x14ac:dyDescent="0.3">
      <c r="B6" s="137" t="s">
        <v>145</v>
      </c>
      <c r="C6" s="133" t="s">
        <v>198</v>
      </c>
      <c r="D6" s="200"/>
      <c r="E6" s="201"/>
      <c r="F6" s="135">
        <f>IF(ISNUMBER(D6*E6),D6*E6,"N/A")</f>
        <v>0</v>
      </c>
      <c r="G6" s="197" t="s">
        <v>9</v>
      </c>
    </row>
    <row r="7" spans="2:7" s="15" customFormat="1" ht="28.9" x14ac:dyDescent="0.3">
      <c r="B7" s="137" t="s">
        <v>145</v>
      </c>
      <c r="C7" s="133" t="s">
        <v>199</v>
      </c>
      <c r="D7" s="200"/>
      <c r="E7" s="201"/>
      <c r="F7" s="135">
        <f t="shared" ref="F7:F33" si="0">IF(ISNUMBER(D7*E7),D7*E7,"N/A")</f>
        <v>0</v>
      </c>
      <c r="G7" s="197" t="s">
        <v>9</v>
      </c>
    </row>
    <row r="8" spans="2:7" s="15" customFormat="1" ht="14.45" x14ac:dyDescent="0.3">
      <c r="B8" s="137" t="s">
        <v>145</v>
      </c>
      <c r="C8" s="133" t="s">
        <v>200</v>
      </c>
      <c r="D8" s="200"/>
      <c r="E8" s="201"/>
      <c r="F8" s="135">
        <f t="shared" si="0"/>
        <v>0</v>
      </c>
      <c r="G8" s="197" t="s">
        <v>9</v>
      </c>
    </row>
    <row r="9" spans="2:7" s="15" customFormat="1" ht="14.45" x14ac:dyDescent="0.3">
      <c r="B9" s="137" t="s">
        <v>201</v>
      </c>
      <c r="C9" s="133" t="s">
        <v>202</v>
      </c>
      <c r="D9" s="200"/>
      <c r="E9" s="201"/>
      <c r="F9" s="135">
        <f t="shared" si="0"/>
        <v>0</v>
      </c>
      <c r="G9" s="197" t="s">
        <v>9</v>
      </c>
    </row>
    <row r="10" spans="2:7" s="15" customFormat="1" ht="14.45" x14ac:dyDescent="0.3">
      <c r="B10" s="137" t="s">
        <v>201</v>
      </c>
      <c r="C10" s="133" t="s">
        <v>203</v>
      </c>
      <c r="D10" s="200"/>
      <c r="E10" s="201"/>
      <c r="F10" s="135">
        <f t="shared" si="0"/>
        <v>0</v>
      </c>
      <c r="G10" s="197" t="s">
        <v>9</v>
      </c>
    </row>
    <row r="11" spans="2:7" s="15" customFormat="1" ht="14.45" x14ac:dyDescent="0.3">
      <c r="B11" s="137" t="s">
        <v>204</v>
      </c>
      <c r="C11" s="133" t="s">
        <v>205</v>
      </c>
      <c r="D11" s="200"/>
      <c r="E11" s="201"/>
      <c r="F11" s="135">
        <f t="shared" si="0"/>
        <v>0</v>
      </c>
      <c r="G11" s="197" t="s">
        <v>9</v>
      </c>
    </row>
    <row r="12" spans="2:7" s="15" customFormat="1" ht="14.45" x14ac:dyDescent="0.3">
      <c r="B12" s="137" t="s">
        <v>204</v>
      </c>
      <c r="C12" s="133" t="s">
        <v>206</v>
      </c>
      <c r="D12" s="200"/>
      <c r="E12" s="201"/>
      <c r="F12" s="135">
        <f t="shared" si="0"/>
        <v>0</v>
      </c>
      <c r="G12" s="197" t="s">
        <v>9</v>
      </c>
    </row>
    <row r="13" spans="2:7" s="15" customFormat="1" ht="14.45" x14ac:dyDescent="0.3">
      <c r="B13" s="137" t="s">
        <v>154</v>
      </c>
      <c r="C13" s="133" t="s">
        <v>207</v>
      </c>
      <c r="D13" s="200"/>
      <c r="E13" s="201"/>
      <c r="F13" s="135">
        <f t="shared" si="0"/>
        <v>0</v>
      </c>
      <c r="G13" s="197"/>
    </row>
    <row r="14" spans="2:7" s="15" customFormat="1" ht="14.45" x14ac:dyDescent="0.3">
      <c r="B14" s="137" t="s">
        <v>154</v>
      </c>
      <c r="C14" s="133" t="s">
        <v>208</v>
      </c>
      <c r="D14" s="200"/>
      <c r="E14" s="201"/>
      <c r="F14" s="135">
        <f t="shared" si="0"/>
        <v>0</v>
      </c>
      <c r="G14" s="197"/>
    </row>
    <row r="15" spans="2:7" s="15" customFormat="1" ht="14.45" x14ac:dyDescent="0.3">
      <c r="B15" s="137" t="s">
        <v>154</v>
      </c>
      <c r="C15" s="133" t="s">
        <v>209</v>
      </c>
      <c r="D15" s="200"/>
      <c r="E15" s="201"/>
      <c r="F15" s="135">
        <f t="shared" si="0"/>
        <v>0</v>
      </c>
      <c r="G15" s="197"/>
    </row>
    <row r="16" spans="2:7" s="15" customFormat="1" ht="14.45" x14ac:dyDescent="0.3">
      <c r="B16" s="137" t="s">
        <v>154</v>
      </c>
      <c r="C16" s="133" t="s">
        <v>210</v>
      </c>
      <c r="D16" s="200"/>
      <c r="E16" s="201"/>
      <c r="F16" s="135">
        <f t="shared" si="0"/>
        <v>0</v>
      </c>
      <c r="G16" s="197"/>
    </row>
    <row r="17" spans="2:7" s="15" customFormat="1" ht="14.45" x14ac:dyDescent="0.3">
      <c r="B17" s="137" t="s">
        <v>154</v>
      </c>
      <c r="C17" s="133" t="s">
        <v>211</v>
      </c>
      <c r="D17" s="200"/>
      <c r="E17" s="201"/>
      <c r="F17" s="135">
        <f t="shared" si="0"/>
        <v>0</v>
      </c>
      <c r="G17" s="197"/>
    </row>
    <row r="18" spans="2:7" s="15" customFormat="1" ht="14.45" x14ac:dyDescent="0.3">
      <c r="B18" s="137" t="s">
        <v>154</v>
      </c>
      <c r="C18" s="133" t="s">
        <v>212</v>
      </c>
      <c r="D18" s="200"/>
      <c r="E18" s="201"/>
      <c r="F18" s="135">
        <f t="shared" si="0"/>
        <v>0</v>
      </c>
      <c r="G18" s="197"/>
    </row>
    <row r="19" spans="2:7" s="15" customFormat="1" ht="14.45" x14ac:dyDescent="0.3">
      <c r="B19" s="137" t="s">
        <v>154</v>
      </c>
      <c r="C19" s="133" t="s">
        <v>213</v>
      </c>
      <c r="D19" s="200"/>
      <c r="E19" s="201"/>
      <c r="F19" s="135">
        <f t="shared" si="0"/>
        <v>0</v>
      </c>
      <c r="G19" s="197"/>
    </row>
    <row r="20" spans="2:7" s="15" customFormat="1" ht="14.45" x14ac:dyDescent="0.3">
      <c r="B20" s="137" t="s">
        <v>154</v>
      </c>
      <c r="C20" s="133" t="s">
        <v>214</v>
      </c>
      <c r="D20" s="200"/>
      <c r="E20" s="201"/>
      <c r="F20" s="135">
        <f t="shared" si="0"/>
        <v>0</v>
      </c>
      <c r="G20" s="197"/>
    </row>
    <row r="21" spans="2:7" s="15" customFormat="1" ht="14.45" x14ac:dyDescent="0.3">
      <c r="B21" s="137" t="s">
        <v>156</v>
      </c>
      <c r="C21" s="133" t="s">
        <v>215</v>
      </c>
      <c r="D21" s="200"/>
      <c r="E21" s="201"/>
      <c r="F21" s="135">
        <f t="shared" si="0"/>
        <v>0</v>
      </c>
      <c r="G21" s="197"/>
    </row>
    <row r="22" spans="2:7" s="15" customFormat="1" ht="14.45" x14ac:dyDescent="0.3">
      <c r="B22" s="137" t="s">
        <v>156</v>
      </c>
      <c r="C22" s="133" t="s">
        <v>216</v>
      </c>
      <c r="D22" s="200"/>
      <c r="E22" s="201"/>
      <c r="F22" s="135">
        <f t="shared" si="0"/>
        <v>0</v>
      </c>
      <c r="G22" s="197"/>
    </row>
    <row r="23" spans="2:7" s="15" customFormat="1" ht="14.45" x14ac:dyDescent="0.3">
      <c r="B23" s="137" t="s">
        <v>156</v>
      </c>
      <c r="C23" s="133" t="s">
        <v>217</v>
      </c>
      <c r="D23" s="200"/>
      <c r="E23" s="201"/>
      <c r="F23" s="135">
        <f t="shared" si="0"/>
        <v>0</v>
      </c>
      <c r="G23" s="197"/>
    </row>
    <row r="24" spans="2:7" s="15" customFormat="1" ht="28.9" x14ac:dyDescent="0.3">
      <c r="B24" s="137" t="s">
        <v>152</v>
      </c>
      <c r="C24" s="133" t="s">
        <v>227</v>
      </c>
      <c r="D24" s="200"/>
      <c r="E24" s="201"/>
      <c r="F24" s="135">
        <f t="shared" si="0"/>
        <v>0</v>
      </c>
      <c r="G24" s="197"/>
    </row>
    <row r="25" spans="2:7" s="15" customFormat="1" ht="43.15" x14ac:dyDescent="0.3">
      <c r="B25" s="137" t="s">
        <v>152</v>
      </c>
      <c r="C25" s="133" t="s">
        <v>228</v>
      </c>
      <c r="D25" s="200"/>
      <c r="E25" s="201"/>
      <c r="F25" s="135">
        <f t="shared" si="0"/>
        <v>0</v>
      </c>
      <c r="G25" s="197"/>
    </row>
    <row r="26" spans="2:7" s="15" customFormat="1" ht="14.45" x14ac:dyDescent="0.3">
      <c r="B26" s="137" t="s">
        <v>218</v>
      </c>
      <c r="C26" s="133" t="s">
        <v>205</v>
      </c>
      <c r="D26" s="200"/>
      <c r="E26" s="201"/>
      <c r="F26" s="135">
        <f t="shared" si="0"/>
        <v>0</v>
      </c>
      <c r="G26" s="197"/>
    </row>
    <row r="27" spans="2:7" s="15" customFormat="1" ht="14.45" x14ac:dyDescent="0.3">
      <c r="B27" s="137" t="s">
        <v>218</v>
      </c>
      <c r="C27" s="133" t="s">
        <v>219</v>
      </c>
      <c r="D27" s="200"/>
      <c r="E27" s="201"/>
      <c r="F27" s="135">
        <f t="shared" si="0"/>
        <v>0</v>
      </c>
      <c r="G27" s="197"/>
    </row>
    <row r="28" spans="2:7" s="15" customFormat="1" ht="14.45" x14ac:dyDescent="0.3">
      <c r="B28" s="137" t="s">
        <v>218</v>
      </c>
      <c r="C28" s="133" t="s">
        <v>220</v>
      </c>
      <c r="D28" s="200"/>
      <c r="E28" s="201"/>
      <c r="F28" s="135">
        <f t="shared" si="0"/>
        <v>0</v>
      </c>
      <c r="G28" s="197"/>
    </row>
    <row r="29" spans="2:7" s="15" customFormat="1" ht="14.45" x14ac:dyDescent="0.3">
      <c r="B29" s="137" t="s">
        <v>218</v>
      </c>
      <c r="C29" s="133" t="s">
        <v>221</v>
      </c>
      <c r="D29" s="200"/>
      <c r="E29" s="201"/>
      <c r="F29" s="135">
        <f t="shared" si="0"/>
        <v>0</v>
      </c>
      <c r="G29" s="197"/>
    </row>
    <row r="30" spans="2:7" s="15" customFormat="1" ht="14.45" x14ac:dyDescent="0.3">
      <c r="B30" s="137" t="s">
        <v>218</v>
      </c>
      <c r="C30" s="133" t="s">
        <v>222</v>
      </c>
      <c r="D30" s="200"/>
      <c r="E30" s="201"/>
      <c r="F30" s="135">
        <f t="shared" si="0"/>
        <v>0</v>
      </c>
      <c r="G30" s="197"/>
    </row>
    <row r="31" spans="2:7" s="15" customFormat="1" ht="14.45" x14ac:dyDescent="0.3">
      <c r="B31" s="137" t="s">
        <v>218</v>
      </c>
      <c r="C31" s="133" t="s">
        <v>223</v>
      </c>
      <c r="D31" s="200"/>
      <c r="E31" s="201"/>
      <c r="F31" s="135">
        <f t="shared" si="0"/>
        <v>0</v>
      </c>
      <c r="G31" s="197"/>
    </row>
    <row r="32" spans="2:7" s="15" customFormat="1" ht="14.45" x14ac:dyDescent="0.3">
      <c r="B32" s="137" t="s">
        <v>218</v>
      </c>
      <c r="C32" s="133" t="s">
        <v>224</v>
      </c>
      <c r="D32" s="200"/>
      <c r="E32" s="201"/>
      <c r="F32" s="135">
        <f t="shared" si="0"/>
        <v>0</v>
      </c>
      <c r="G32" s="197"/>
    </row>
    <row r="33" spans="2:7" s="15" customFormat="1" ht="14.45" x14ac:dyDescent="0.3">
      <c r="B33" s="137" t="s">
        <v>218</v>
      </c>
      <c r="C33" s="133" t="s">
        <v>225</v>
      </c>
      <c r="D33" s="200"/>
      <c r="E33" s="201"/>
      <c r="F33" s="135">
        <f t="shared" si="0"/>
        <v>0</v>
      </c>
      <c r="G33" s="197"/>
    </row>
    <row r="34" spans="2:7" s="15" customFormat="1" ht="28.9" x14ac:dyDescent="0.3">
      <c r="B34" s="137" t="s">
        <v>218</v>
      </c>
      <c r="C34" s="133" t="s">
        <v>226</v>
      </c>
      <c r="D34" s="200"/>
      <c r="E34" s="201"/>
      <c r="F34" s="135">
        <f t="shared" ref="F34" si="1">IF(ISNUMBER(D34*E34),D34*E34,"N/A")</f>
        <v>0</v>
      </c>
      <c r="G34" s="197"/>
    </row>
    <row r="35" spans="2:7" s="15" customFormat="1" ht="14.45" hidden="1" x14ac:dyDescent="0.3">
      <c r="B35" s="137"/>
      <c r="C35" s="133"/>
      <c r="D35" s="134"/>
      <c r="E35" s="135"/>
      <c r="F35" s="135">
        <f t="shared" ref="F35:F55" si="2">IF(ISNUMBER(D35*E35),D35*E35,"N/A")</f>
        <v>0</v>
      </c>
      <c r="G35" s="170"/>
    </row>
    <row r="36" spans="2:7" s="15" customFormat="1" ht="14.45" hidden="1" x14ac:dyDescent="0.3">
      <c r="B36" s="137"/>
      <c r="C36" s="133"/>
      <c r="D36" s="134"/>
      <c r="E36" s="135"/>
      <c r="F36" s="135">
        <f t="shared" si="2"/>
        <v>0</v>
      </c>
      <c r="G36" s="170"/>
    </row>
    <row r="37" spans="2:7" s="15" customFormat="1" ht="14.45" hidden="1" x14ac:dyDescent="0.3">
      <c r="B37" s="137"/>
      <c r="C37" s="133"/>
      <c r="D37" s="134"/>
      <c r="E37" s="135"/>
      <c r="F37" s="135">
        <f t="shared" si="2"/>
        <v>0</v>
      </c>
      <c r="G37" s="170"/>
    </row>
    <row r="38" spans="2:7" s="15" customFormat="1" ht="14.45" hidden="1" x14ac:dyDescent="0.3">
      <c r="B38" s="137"/>
      <c r="C38" s="133"/>
      <c r="D38" s="134"/>
      <c r="E38" s="135"/>
      <c r="F38" s="135">
        <f t="shared" si="2"/>
        <v>0</v>
      </c>
      <c r="G38" s="170"/>
    </row>
    <row r="39" spans="2:7" s="15" customFormat="1" ht="14.45" hidden="1" x14ac:dyDescent="0.3">
      <c r="B39" s="137"/>
      <c r="C39" s="133"/>
      <c r="D39" s="134"/>
      <c r="E39" s="135"/>
      <c r="F39" s="135">
        <f t="shared" si="2"/>
        <v>0</v>
      </c>
      <c r="G39" s="170"/>
    </row>
    <row r="40" spans="2:7" s="15" customFormat="1" ht="14.45" hidden="1" x14ac:dyDescent="0.3">
      <c r="B40" s="137"/>
      <c r="C40" s="133"/>
      <c r="D40" s="134"/>
      <c r="E40" s="135"/>
      <c r="F40" s="135">
        <f t="shared" si="2"/>
        <v>0</v>
      </c>
      <c r="G40" s="170"/>
    </row>
    <row r="41" spans="2:7" s="15" customFormat="1" ht="14.45" hidden="1" x14ac:dyDescent="0.3">
      <c r="B41" s="137"/>
      <c r="C41" s="133"/>
      <c r="D41" s="134"/>
      <c r="E41" s="135"/>
      <c r="F41" s="135">
        <f t="shared" si="2"/>
        <v>0</v>
      </c>
      <c r="G41" s="170"/>
    </row>
    <row r="42" spans="2:7" s="15" customFormat="1" ht="14.45" hidden="1" x14ac:dyDescent="0.3">
      <c r="B42" s="137"/>
      <c r="C42" s="133"/>
      <c r="D42" s="134"/>
      <c r="E42" s="135"/>
      <c r="F42" s="135">
        <f t="shared" si="2"/>
        <v>0</v>
      </c>
      <c r="G42" s="170"/>
    </row>
    <row r="43" spans="2:7" s="15" customFormat="1" ht="14.45" hidden="1" x14ac:dyDescent="0.3">
      <c r="B43" s="137"/>
      <c r="C43" s="133"/>
      <c r="D43" s="134"/>
      <c r="E43" s="135"/>
      <c r="F43" s="135">
        <f t="shared" si="2"/>
        <v>0</v>
      </c>
      <c r="G43" s="170"/>
    </row>
    <row r="44" spans="2:7" s="15" customFormat="1" ht="14.45" hidden="1" x14ac:dyDescent="0.3">
      <c r="B44" s="137"/>
      <c r="C44" s="133"/>
      <c r="D44" s="134"/>
      <c r="E44" s="135"/>
      <c r="F44" s="135">
        <f t="shared" si="2"/>
        <v>0</v>
      </c>
      <c r="G44" s="170"/>
    </row>
    <row r="45" spans="2:7" s="15" customFormat="1" ht="14.45" hidden="1" x14ac:dyDescent="0.3">
      <c r="B45" s="137"/>
      <c r="C45" s="133"/>
      <c r="D45" s="134"/>
      <c r="E45" s="135"/>
      <c r="F45" s="135">
        <f t="shared" si="2"/>
        <v>0</v>
      </c>
      <c r="G45" s="170"/>
    </row>
    <row r="46" spans="2:7" s="15" customFormat="1" ht="14.45" hidden="1" x14ac:dyDescent="0.3">
      <c r="B46" s="137"/>
      <c r="C46" s="133"/>
      <c r="D46" s="134"/>
      <c r="E46" s="135"/>
      <c r="F46" s="135">
        <f t="shared" si="2"/>
        <v>0</v>
      </c>
      <c r="G46" s="170"/>
    </row>
    <row r="47" spans="2:7" s="15" customFormat="1" ht="14.45" hidden="1" x14ac:dyDescent="0.3">
      <c r="B47" s="137"/>
      <c r="C47" s="133"/>
      <c r="D47" s="134"/>
      <c r="E47" s="135"/>
      <c r="F47" s="135">
        <f t="shared" si="2"/>
        <v>0</v>
      </c>
      <c r="G47" s="170"/>
    </row>
    <row r="48" spans="2:7" s="15" customFormat="1" ht="14.45" hidden="1" x14ac:dyDescent="0.3">
      <c r="B48" s="137"/>
      <c r="C48" s="133"/>
      <c r="D48" s="134"/>
      <c r="E48" s="135"/>
      <c r="F48" s="135">
        <f t="shared" si="2"/>
        <v>0</v>
      </c>
      <c r="G48" s="170"/>
    </row>
    <row r="49" spans="2:7" s="15" customFormat="1" ht="14.45" hidden="1" x14ac:dyDescent="0.3">
      <c r="B49" s="137"/>
      <c r="C49" s="133"/>
      <c r="D49" s="134"/>
      <c r="E49" s="135"/>
      <c r="F49" s="135">
        <f t="shared" si="2"/>
        <v>0</v>
      </c>
      <c r="G49" s="170"/>
    </row>
    <row r="50" spans="2:7" s="15" customFormat="1" ht="14.45" hidden="1" x14ac:dyDescent="0.3">
      <c r="B50" s="137"/>
      <c r="C50" s="133"/>
      <c r="D50" s="134"/>
      <c r="E50" s="135"/>
      <c r="F50" s="135">
        <f t="shared" si="2"/>
        <v>0</v>
      </c>
      <c r="G50" s="170"/>
    </row>
    <row r="51" spans="2:7" s="15" customFormat="1" ht="14.45" hidden="1" x14ac:dyDescent="0.3">
      <c r="B51" s="137"/>
      <c r="C51" s="133"/>
      <c r="D51" s="134"/>
      <c r="E51" s="135"/>
      <c r="F51" s="135">
        <f t="shared" si="2"/>
        <v>0</v>
      </c>
      <c r="G51" s="170"/>
    </row>
    <row r="52" spans="2:7" s="15" customFormat="1" ht="14.45" hidden="1" x14ac:dyDescent="0.3">
      <c r="B52" s="137"/>
      <c r="C52" s="133"/>
      <c r="D52" s="134"/>
      <c r="E52" s="135"/>
      <c r="F52" s="135">
        <f t="shared" si="2"/>
        <v>0</v>
      </c>
      <c r="G52" s="170"/>
    </row>
    <row r="53" spans="2:7" s="15" customFormat="1" ht="14.45" hidden="1" x14ac:dyDescent="0.3">
      <c r="B53" s="137"/>
      <c r="C53" s="133"/>
      <c r="D53" s="134"/>
      <c r="E53" s="135"/>
      <c r="F53" s="135">
        <f t="shared" si="2"/>
        <v>0</v>
      </c>
      <c r="G53" s="170"/>
    </row>
    <row r="54" spans="2:7" s="15" customFormat="1" ht="14.45" hidden="1" x14ac:dyDescent="0.3">
      <c r="B54" s="137"/>
      <c r="C54" s="133"/>
      <c r="D54" s="134"/>
      <c r="E54" s="135"/>
      <c r="F54" s="135">
        <f t="shared" si="2"/>
        <v>0</v>
      </c>
      <c r="G54" s="170"/>
    </row>
    <row r="55" spans="2:7" s="15" customFormat="1" ht="14.45" hidden="1" x14ac:dyDescent="0.3">
      <c r="B55" s="137"/>
      <c r="C55" s="133"/>
      <c r="D55" s="134"/>
      <c r="E55" s="135"/>
      <c r="F55" s="135">
        <f t="shared" si="2"/>
        <v>0</v>
      </c>
      <c r="G55" s="170"/>
    </row>
    <row r="56" spans="2:7" ht="14.45" hidden="1" x14ac:dyDescent="0.3">
      <c r="B56" s="320" t="s">
        <v>74</v>
      </c>
      <c r="C56" s="286"/>
      <c r="D56" s="83">
        <f ca="1">SUM(D6:OFFSET(D56,-1,0))</f>
        <v>0</v>
      </c>
      <c r="E56" s="54" t="s">
        <v>19</v>
      </c>
      <c r="F56" s="54">
        <f ca="1">SUM(F6:OFFSET(F56,-1,0))</f>
        <v>0</v>
      </c>
      <c r="G56" s="143"/>
    </row>
    <row r="57" spans="2:7" ht="14.45" hidden="1" x14ac:dyDescent="0.3">
      <c r="B57" s="290" t="s">
        <v>75</v>
      </c>
      <c r="C57" s="276"/>
      <c r="D57" s="276"/>
      <c r="E57" s="276"/>
      <c r="F57" s="276"/>
      <c r="G57" s="291"/>
    </row>
    <row r="58" spans="2:7" s="15" customFormat="1" ht="14.45" hidden="1" x14ac:dyDescent="0.3">
      <c r="B58" s="137" t="s">
        <v>19</v>
      </c>
      <c r="C58" s="133"/>
      <c r="D58" s="134"/>
      <c r="E58" s="135"/>
      <c r="F58" s="135">
        <f>IF(ISNUMBER(D58*E58),D58*E58,"N/A")</f>
        <v>0</v>
      </c>
      <c r="G58" s="136" t="s">
        <v>9</v>
      </c>
    </row>
    <row r="59" spans="2:7" ht="14.45" hidden="1" x14ac:dyDescent="0.3">
      <c r="B59" s="290" t="s">
        <v>76</v>
      </c>
      <c r="C59" s="323"/>
      <c r="D59" s="31">
        <f ca="1">SUM(D58:OFFSET(D59,-1,0))</f>
        <v>0</v>
      </c>
      <c r="E59" s="55" t="s">
        <v>19</v>
      </c>
      <c r="F59" s="55">
        <f ca="1">SUM(F58:OFFSET(F59,-1,0))</f>
        <v>0</v>
      </c>
      <c r="G59" s="26"/>
    </row>
    <row r="60" spans="2:7" thickBot="1" x14ac:dyDescent="0.35">
      <c r="B60" s="317" t="s">
        <v>18</v>
      </c>
      <c r="C60" s="319"/>
      <c r="D60" s="84">
        <f ca="1">SUM(D56,D59)</f>
        <v>0</v>
      </c>
      <c r="E60" s="56" t="s">
        <v>19</v>
      </c>
      <c r="F60" s="56">
        <f ca="1">SUM(F56,F59)</f>
        <v>0</v>
      </c>
      <c r="G60" s="82"/>
    </row>
    <row r="61" spans="2:7" ht="14.45" x14ac:dyDescent="0.3"/>
    <row r="62" spans="2:7" ht="14.45" x14ac:dyDescent="0.3"/>
    <row r="63" spans="2:7" ht="14.45" x14ac:dyDescent="0.3"/>
  </sheetData>
  <sheetProtection password="E125" sheet="1" objects="1" scenarios="1" formatRows="0"/>
  <mergeCells count="7">
    <mergeCell ref="B60:C60"/>
    <mergeCell ref="B2:G2"/>
    <mergeCell ref="C3:G3"/>
    <mergeCell ref="B5:G5"/>
    <mergeCell ref="B56:C56"/>
    <mergeCell ref="B57:G57"/>
    <mergeCell ref="B59:C59"/>
  </mergeCells>
  <conditionalFormatting sqref="C3:G3">
    <cfRule type="expression" dxfId="10" priority="7">
      <formula>#REF!=#REF!</formula>
    </cfRule>
  </conditionalFormatting>
  <conditionalFormatting sqref="D58:E58 D6:E23 D26:E33 D35:E55">
    <cfRule type="expression" dxfId="9" priority="6">
      <formula>#REF!=#REF!</formula>
    </cfRule>
  </conditionalFormatting>
  <conditionalFormatting sqref="G58 G6:G23 G26:G33 G35:G55">
    <cfRule type="expression" dxfId="8" priority="5">
      <formula>#REF!=#REF!</formula>
    </cfRule>
  </conditionalFormatting>
  <conditionalFormatting sqref="D24:E25">
    <cfRule type="expression" dxfId="7" priority="4">
      <formula>#REF!=#REF!</formula>
    </cfRule>
  </conditionalFormatting>
  <conditionalFormatting sqref="G24:G25">
    <cfRule type="expression" dxfId="6" priority="3">
      <formula>#REF!=#REF!</formula>
    </cfRule>
  </conditionalFormatting>
  <conditionalFormatting sqref="D34:E34">
    <cfRule type="expression" dxfId="5" priority="2">
      <formula>#REF!=#REF!</formula>
    </cfRule>
  </conditionalFormatting>
  <conditionalFormatting sqref="G34">
    <cfRule type="expression" dxfId="4" priority="1">
      <formula>#REF!=#REF!</formula>
    </cfRule>
  </conditionalFormatting>
  <dataValidations count="1">
    <dataValidation type="decimal" operator="greaterThanOrEqual" allowBlank="1" showErrorMessage="1" errorTitle="Invalid Entry" error="Please enter numeric values only and type any text in the comments column." sqref="D58:E58 D6:E55">
      <formula1>0</formula1>
    </dataValidation>
  </dataValidations>
  <printOptions horizontalCentered="1"/>
  <pageMargins left="0.25" right="0.25" top="0.75" bottom="0.25" header="0.3" footer="0.3"/>
  <pageSetup fitToHeight="0" orientation="landscape" r:id="rId1"/>
  <headerFooter scaleWithDoc="0">
    <oddHeader>&amp;C&amp;"-,Bold"Client Name - Project Name
&amp;"-,Italic"&amp;10Pricing Forms -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539B"/>
    <pageSetUpPr fitToPage="1"/>
  </sheetPr>
  <dimension ref="A1:J61"/>
  <sheetViews>
    <sheetView showGridLines="0" workbookViewId="0">
      <pane ySplit="4" topLeftCell="A5" activePane="bottomLeft" state="frozen"/>
      <selection activeCell="B6" sqref="B6"/>
      <selection pane="bottomLeft" activeCell="B2" sqref="B2:I2"/>
    </sheetView>
  </sheetViews>
  <sheetFormatPr defaultColWidth="0" defaultRowHeight="15" zeroHeight="1" x14ac:dyDescent="0.25"/>
  <cols>
    <col min="1" max="1" width="3.7109375" style="1" customWidth="1"/>
    <col min="2" max="2" width="25.7109375" style="1" customWidth="1"/>
    <col min="3" max="3" width="8.7109375" style="85" customWidth="1"/>
    <col min="4" max="4" width="32.7109375" style="1" customWidth="1"/>
    <col min="5" max="8" width="12.7109375" style="1" customWidth="1"/>
    <col min="9" max="9" width="41.7109375" style="1" customWidth="1"/>
    <col min="10" max="10" width="3.7109375" style="1" customWidth="1"/>
    <col min="11" max="16384" width="9.140625" style="1" hidden="1"/>
  </cols>
  <sheetData>
    <row r="1" spans="2:9" thickBot="1" x14ac:dyDescent="0.35"/>
    <row r="2" spans="2:9" ht="20.100000000000001" customHeight="1" x14ac:dyDescent="0.3">
      <c r="B2" s="281" t="str">
        <f>'Vendor Checklist'!D6</f>
        <v>Vendor Name</v>
      </c>
      <c r="C2" s="283"/>
      <c r="D2" s="283"/>
      <c r="E2" s="283"/>
      <c r="F2" s="283"/>
      <c r="G2" s="283"/>
      <c r="H2" s="283"/>
      <c r="I2" s="284"/>
    </row>
    <row r="3" spans="2:9" ht="30" customHeight="1" x14ac:dyDescent="0.3">
      <c r="B3" s="324" t="str">
        <f ca="1">MID(CELL("Filename",B2),SEARCH("]",CELL("Filename",B2),1)+1,100)</f>
        <v>Modifications</v>
      </c>
      <c r="C3" s="325"/>
      <c r="D3" s="250" t="str">
        <f ca="1">"Please add the Estimated Hours, Hourly Rate, and On-Going Annual Cost, if applicable, to perform any required/optional " &amp; B3 &amp; ".   The related Module and Spec # should be noted."</f>
        <v>Please add the Estimated Hours, Hourly Rate, and On-Going Annual Cost, if applicable, to perform any required/optional Modifications.   The related Module and Spec # should be noted.</v>
      </c>
      <c r="E3" s="251"/>
      <c r="F3" s="251"/>
      <c r="G3" s="251"/>
      <c r="H3" s="251"/>
      <c r="I3" s="252"/>
    </row>
    <row r="4" spans="2:9" ht="30" customHeight="1" x14ac:dyDescent="0.3">
      <c r="B4" s="4" t="s">
        <v>24</v>
      </c>
      <c r="C4" s="21" t="s">
        <v>25</v>
      </c>
      <c r="D4" s="14" t="s">
        <v>26</v>
      </c>
      <c r="E4" s="12" t="s">
        <v>7</v>
      </c>
      <c r="F4" s="12" t="s">
        <v>6</v>
      </c>
      <c r="G4" s="12" t="s">
        <v>22</v>
      </c>
      <c r="H4" s="12" t="s">
        <v>23</v>
      </c>
      <c r="I4" s="81" t="s">
        <v>11</v>
      </c>
    </row>
    <row r="5" spans="2:9" ht="14.45" hidden="1" x14ac:dyDescent="0.3">
      <c r="B5" s="320" t="str">
        <f>'Module Summary'!B5</f>
        <v>Core Modules</v>
      </c>
      <c r="C5" s="321"/>
      <c r="D5" s="321"/>
      <c r="E5" s="321"/>
      <c r="F5" s="321"/>
      <c r="G5" s="321"/>
      <c r="H5" s="321"/>
      <c r="I5" s="322"/>
    </row>
    <row r="6" spans="2:9" s="15" customFormat="1" ht="14.45" x14ac:dyDescent="0.3">
      <c r="B6" s="202"/>
      <c r="C6" s="203"/>
      <c r="D6" s="204"/>
      <c r="E6" s="205"/>
      <c r="F6" s="206"/>
      <c r="G6" s="135">
        <f>IF(ISNUMBER(E6*F6),E6*F6,"N/A")</f>
        <v>0</v>
      </c>
      <c r="H6" s="206"/>
      <c r="I6" s="197"/>
    </row>
    <row r="7" spans="2:9" s="15" customFormat="1" ht="14.45" x14ac:dyDescent="0.3">
      <c r="B7" s="202"/>
      <c r="C7" s="203"/>
      <c r="D7" s="204"/>
      <c r="E7" s="205"/>
      <c r="F7" s="206"/>
      <c r="G7" s="135">
        <f t="shared" ref="G7:G55" si="0">IF(ISNUMBER(E7*F7),E7*F7,"N/A")</f>
        <v>0</v>
      </c>
      <c r="H7" s="206"/>
      <c r="I7" s="197"/>
    </row>
    <row r="8" spans="2:9" s="15" customFormat="1" ht="14.45" x14ac:dyDescent="0.3">
      <c r="B8" s="202"/>
      <c r="C8" s="203"/>
      <c r="D8" s="204"/>
      <c r="E8" s="205"/>
      <c r="F8" s="206"/>
      <c r="G8" s="135">
        <f t="shared" si="0"/>
        <v>0</v>
      </c>
      <c r="H8" s="206"/>
      <c r="I8" s="197"/>
    </row>
    <row r="9" spans="2:9" s="15" customFormat="1" ht="14.45" x14ac:dyDescent="0.3">
      <c r="B9" s="202"/>
      <c r="C9" s="203"/>
      <c r="D9" s="204"/>
      <c r="E9" s="205"/>
      <c r="F9" s="206"/>
      <c r="G9" s="135">
        <f t="shared" si="0"/>
        <v>0</v>
      </c>
      <c r="H9" s="206"/>
      <c r="I9" s="197"/>
    </row>
    <row r="10" spans="2:9" s="15" customFormat="1" ht="14.45" x14ac:dyDescent="0.3">
      <c r="B10" s="202"/>
      <c r="C10" s="203"/>
      <c r="D10" s="204"/>
      <c r="E10" s="205"/>
      <c r="F10" s="206"/>
      <c r="G10" s="135">
        <f t="shared" si="0"/>
        <v>0</v>
      </c>
      <c r="H10" s="206"/>
      <c r="I10" s="197"/>
    </row>
    <row r="11" spans="2:9" s="15" customFormat="1" ht="14.45" x14ac:dyDescent="0.3">
      <c r="B11" s="202"/>
      <c r="C11" s="203"/>
      <c r="D11" s="204"/>
      <c r="E11" s="205"/>
      <c r="F11" s="206"/>
      <c r="G11" s="135">
        <f t="shared" si="0"/>
        <v>0</v>
      </c>
      <c r="H11" s="206"/>
      <c r="I11" s="197"/>
    </row>
    <row r="12" spans="2:9" s="15" customFormat="1" ht="14.45" x14ac:dyDescent="0.3">
      <c r="B12" s="202"/>
      <c r="C12" s="203"/>
      <c r="D12" s="204"/>
      <c r="E12" s="205"/>
      <c r="F12" s="206"/>
      <c r="G12" s="135">
        <f t="shared" si="0"/>
        <v>0</v>
      </c>
      <c r="H12" s="206"/>
      <c r="I12" s="197"/>
    </row>
    <row r="13" spans="2:9" s="15" customFormat="1" ht="14.45" x14ac:dyDescent="0.3">
      <c r="B13" s="202"/>
      <c r="C13" s="203"/>
      <c r="D13" s="204"/>
      <c r="E13" s="205"/>
      <c r="F13" s="206"/>
      <c r="G13" s="135">
        <f t="shared" si="0"/>
        <v>0</v>
      </c>
      <c r="H13" s="206"/>
      <c r="I13" s="197"/>
    </row>
    <row r="14" spans="2:9" s="15" customFormat="1" ht="14.45" x14ac:dyDescent="0.3">
      <c r="B14" s="202"/>
      <c r="C14" s="203"/>
      <c r="D14" s="204"/>
      <c r="E14" s="205"/>
      <c r="F14" s="206"/>
      <c r="G14" s="135">
        <f t="shared" si="0"/>
        <v>0</v>
      </c>
      <c r="H14" s="206"/>
      <c r="I14" s="197"/>
    </row>
    <row r="15" spans="2:9" s="15" customFormat="1" ht="14.45" x14ac:dyDescent="0.3">
      <c r="B15" s="202"/>
      <c r="C15" s="203"/>
      <c r="D15" s="204"/>
      <c r="E15" s="205"/>
      <c r="F15" s="206"/>
      <c r="G15" s="135">
        <f t="shared" si="0"/>
        <v>0</v>
      </c>
      <c r="H15" s="206"/>
      <c r="I15" s="197"/>
    </row>
    <row r="16" spans="2:9" s="15" customFormat="1" ht="14.45" x14ac:dyDescent="0.3">
      <c r="B16" s="202"/>
      <c r="C16" s="203"/>
      <c r="D16" s="204"/>
      <c r="E16" s="205"/>
      <c r="F16" s="206"/>
      <c r="G16" s="135">
        <f t="shared" si="0"/>
        <v>0</v>
      </c>
      <c r="H16" s="206"/>
      <c r="I16" s="197"/>
    </row>
    <row r="17" spans="2:9" s="15" customFormat="1" ht="14.45" x14ac:dyDescent="0.3">
      <c r="B17" s="202"/>
      <c r="C17" s="203"/>
      <c r="D17" s="204"/>
      <c r="E17" s="205"/>
      <c r="F17" s="206"/>
      <c r="G17" s="135">
        <f t="shared" si="0"/>
        <v>0</v>
      </c>
      <c r="H17" s="206"/>
      <c r="I17" s="197"/>
    </row>
    <row r="18" spans="2:9" s="15" customFormat="1" ht="14.45" x14ac:dyDescent="0.3">
      <c r="B18" s="202"/>
      <c r="C18" s="203"/>
      <c r="D18" s="204"/>
      <c r="E18" s="205"/>
      <c r="F18" s="206"/>
      <c r="G18" s="135">
        <f t="shared" si="0"/>
        <v>0</v>
      </c>
      <c r="H18" s="206"/>
      <c r="I18" s="197"/>
    </row>
    <row r="19" spans="2:9" s="15" customFormat="1" ht="14.45" x14ac:dyDescent="0.3">
      <c r="B19" s="202"/>
      <c r="C19" s="203"/>
      <c r="D19" s="204"/>
      <c r="E19" s="205"/>
      <c r="F19" s="206"/>
      <c r="G19" s="135">
        <f t="shared" si="0"/>
        <v>0</v>
      </c>
      <c r="H19" s="206"/>
      <c r="I19" s="197"/>
    </row>
    <row r="20" spans="2:9" s="15" customFormat="1" ht="14.45" x14ac:dyDescent="0.3">
      <c r="B20" s="202"/>
      <c r="C20" s="203"/>
      <c r="D20" s="204"/>
      <c r="E20" s="205"/>
      <c r="F20" s="206"/>
      <c r="G20" s="135">
        <f t="shared" si="0"/>
        <v>0</v>
      </c>
      <c r="H20" s="206"/>
      <c r="I20" s="197"/>
    </row>
    <row r="21" spans="2:9" s="15" customFormat="1" ht="14.45" x14ac:dyDescent="0.3">
      <c r="B21" s="202"/>
      <c r="C21" s="203"/>
      <c r="D21" s="204"/>
      <c r="E21" s="205"/>
      <c r="F21" s="206"/>
      <c r="G21" s="135">
        <f t="shared" si="0"/>
        <v>0</v>
      </c>
      <c r="H21" s="206"/>
      <c r="I21" s="197"/>
    </row>
    <row r="22" spans="2:9" s="15" customFormat="1" ht="14.45" x14ac:dyDescent="0.3">
      <c r="B22" s="202"/>
      <c r="C22" s="203"/>
      <c r="D22" s="204"/>
      <c r="E22" s="205"/>
      <c r="F22" s="206"/>
      <c r="G22" s="135">
        <f t="shared" si="0"/>
        <v>0</v>
      </c>
      <c r="H22" s="206"/>
      <c r="I22" s="197"/>
    </row>
    <row r="23" spans="2:9" s="15" customFormat="1" ht="14.45" x14ac:dyDescent="0.3">
      <c r="B23" s="202"/>
      <c r="C23" s="203"/>
      <c r="D23" s="204"/>
      <c r="E23" s="205"/>
      <c r="F23" s="206"/>
      <c r="G23" s="135">
        <f t="shared" si="0"/>
        <v>0</v>
      </c>
      <c r="H23" s="206"/>
      <c r="I23" s="197"/>
    </row>
    <row r="24" spans="2:9" s="15" customFormat="1" ht="14.45" x14ac:dyDescent="0.3">
      <c r="B24" s="202"/>
      <c r="C24" s="203"/>
      <c r="D24" s="204"/>
      <c r="E24" s="205"/>
      <c r="F24" s="206"/>
      <c r="G24" s="135">
        <f t="shared" si="0"/>
        <v>0</v>
      </c>
      <c r="H24" s="206"/>
      <c r="I24" s="197"/>
    </row>
    <row r="25" spans="2:9" s="15" customFormat="1" ht="14.45" x14ac:dyDescent="0.3">
      <c r="B25" s="202"/>
      <c r="C25" s="203"/>
      <c r="D25" s="204"/>
      <c r="E25" s="205"/>
      <c r="F25" s="206"/>
      <c r="G25" s="135">
        <f t="shared" si="0"/>
        <v>0</v>
      </c>
      <c r="H25" s="206"/>
      <c r="I25" s="197"/>
    </row>
    <row r="26" spans="2:9" s="15" customFormat="1" ht="14.45" x14ac:dyDescent="0.3">
      <c r="B26" s="202"/>
      <c r="C26" s="203"/>
      <c r="D26" s="204"/>
      <c r="E26" s="205"/>
      <c r="F26" s="206"/>
      <c r="G26" s="135">
        <f t="shared" si="0"/>
        <v>0</v>
      </c>
      <c r="H26" s="206"/>
      <c r="I26" s="197"/>
    </row>
    <row r="27" spans="2:9" s="15" customFormat="1" ht="14.45" x14ac:dyDescent="0.3">
      <c r="B27" s="202"/>
      <c r="C27" s="203"/>
      <c r="D27" s="204"/>
      <c r="E27" s="205"/>
      <c r="F27" s="206"/>
      <c r="G27" s="135">
        <f t="shared" si="0"/>
        <v>0</v>
      </c>
      <c r="H27" s="206"/>
      <c r="I27" s="197"/>
    </row>
    <row r="28" spans="2:9" s="15" customFormat="1" ht="14.45" x14ac:dyDescent="0.3">
      <c r="B28" s="202"/>
      <c r="C28" s="203"/>
      <c r="D28" s="204"/>
      <c r="E28" s="205"/>
      <c r="F28" s="206"/>
      <c r="G28" s="135">
        <f t="shared" si="0"/>
        <v>0</v>
      </c>
      <c r="H28" s="206"/>
      <c r="I28" s="197"/>
    </row>
    <row r="29" spans="2:9" s="15" customFormat="1" ht="14.45" x14ac:dyDescent="0.3">
      <c r="B29" s="202"/>
      <c r="C29" s="203"/>
      <c r="D29" s="204"/>
      <c r="E29" s="205"/>
      <c r="F29" s="206"/>
      <c r="G29" s="135">
        <f t="shared" si="0"/>
        <v>0</v>
      </c>
      <c r="H29" s="206"/>
      <c r="I29" s="197"/>
    </row>
    <row r="30" spans="2:9" s="15" customFormat="1" ht="14.45" x14ac:dyDescent="0.3">
      <c r="B30" s="202"/>
      <c r="C30" s="203"/>
      <c r="D30" s="204"/>
      <c r="E30" s="205"/>
      <c r="F30" s="206"/>
      <c r="G30" s="135">
        <f t="shared" si="0"/>
        <v>0</v>
      </c>
      <c r="H30" s="206"/>
      <c r="I30" s="197"/>
    </row>
    <row r="31" spans="2:9" s="15" customFormat="1" ht="14.45" x14ac:dyDescent="0.3">
      <c r="B31" s="202"/>
      <c r="C31" s="203"/>
      <c r="D31" s="204"/>
      <c r="E31" s="205"/>
      <c r="F31" s="206"/>
      <c r="G31" s="135">
        <f t="shared" si="0"/>
        <v>0</v>
      </c>
      <c r="H31" s="206"/>
      <c r="I31" s="197"/>
    </row>
    <row r="32" spans="2:9" s="15" customFormat="1" ht="14.45" x14ac:dyDescent="0.3">
      <c r="B32" s="202"/>
      <c r="C32" s="203"/>
      <c r="D32" s="204"/>
      <c r="E32" s="205"/>
      <c r="F32" s="206"/>
      <c r="G32" s="135">
        <f t="shared" si="0"/>
        <v>0</v>
      </c>
      <c r="H32" s="206"/>
      <c r="I32" s="197"/>
    </row>
    <row r="33" spans="2:9" ht="14.45" x14ac:dyDescent="0.3">
      <c r="B33" s="202"/>
      <c r="C33" s="203"/>
      <c r="D33" s="204"/>
      <c r="E33" s="205"/>
      <c r="F33" s="206"/>
      <c r="G33" s="135">
        <f t="shared" si="0"/>
        <v>0</v>
      </c>
      <c r="H33" s="206"/>
      <c r="I33" s="197"/>
    </row>
    <row r="34" spans="2:9" ht="14.45" x14ac:dyDescent="0.3">
      <c r="B34" s="202"/>
      <c r="C34" s="203"/>
      <c r="D34" s="204"/>
      <c r="E34" s="205"/>
      <c r="F34" s="206"/>
      <c r="G34" s="135">
        <f t="shared" si="0"/>
        <v>0</v>
      </c>
      <c r="H34" s="206"/>
      <c r="I34" s="197"/>
    </row>
    <row r="35" spans="2:9" ht="14.45" x14ac:dyDescent="0.3">
      <c r="B35" s="202"/>
      <c r="C35" s="203"/>
      <c r="D35" s="204"/>
      <c r="E35" s="205"/>
      <c r="F35" s="206"/>
      <c r="G35" s="135">
        <f t="shared" si="0"/>
        <v>0</v>
      </c>
      <c r="H35" s="206"/>
      <c r="I35" s="197"/>
    </row>
    <row r="36" spans="2:9" ht="14.45" x14ac:dyDescent="0.3">
      <c r="B36" s="202"/>
      <c r="C36" s="203"/>
      <c r="D36" s="204"/>
      <c r="E36" s="205"/>
      <c r="F36" s="206"/>
      <c r="G36" s="135">
        <f t="shared" si="0"/>
        <v>0</v>
      </c>
      <c r="H36" s="206"/>
      <c r="I36" s="197"/>
    </row>
    <row r="37" spans="2:9" ht="14.45" x14ac:dyDescent="0.3">
      <c r="B37" s="202"/>
      <c r="C37" s="203"/>
      <c r="D37" s="204"/>
      <c r="E37" s="205"/>
      <c r="F37" s="206"/>
      <c r="G37" s="135">
        <f t="shared" si="0"/>
        <v>0</v>
      </c>
      <c r="H37" s="206"/>
      <c r="I37" s="197"/>
    </row>
    <row r="38" spans="2:9" ht="14.45" x14ac:dyDescent="0.3">
      <c r="B38" s="202"/>
      <c r="C38" s="203"/>
      <c r="D38" s="204"/>
      <c r="E38" s="205"/>
      <c r="F38" s="206"/>
      <c r="G38" s="135">
        <f t="shared" si="0"/>
        <v>0</v>
      </c>
      <c r="H38" s="206"/>
      <c r="I38" s="197"/>
    </row>
    <row r="39" spans="2:9" ht="14.45" x14ac:dyDescent="0.3">
      <c r="B39" s="202"/>
      <c r="C39" s="203"/>
      <c r="D39" s="204"/>
      <c r="E39" s="205"/>
      <c r="F39" s="206"/>
      <c r="G39" s="135">
        <f t="shared" si="0"/>
        <v>0</v>
      </c>
      <c r="H39" s="206"/>
      <c r="I39" s="197"/>
    </row>
    <row r="40" spans="2:9" ht="14.45" x14ac:dyDescent="0.3">
      <c r="B40" s="202"/>
      <c r="C40" s="203"/>
      <c r="D40" s="204"/>
      <c r="E40" s="205"/>
      <c r="F40" s="206"/>
      <c r="G40" s="135">
        <f t="shared" si="0"/>
        <v>0</v>
      </c>
      <c r="H40" s="206"/>
      <c r="I40" s="197"/>
    </row>
    <row r="41" spans="2:9" ht="14.45" x14ac:dyDescent="0.3">
      <c r="B41" s="202"/>
      <c r="C41" s="203"/>
      <c r="D41" s="204"/>
      <c r="E41" s="205"/>
      <c r="F41" s="206"/>
      <c r="G41" s="135">
        <f t="shared" si="0"/>
        <v>0</v>
      </c>
      <c r="H41" s="206"/>
      <c r="I41" s="197"/>
    </row>
    <row r="42" spans="2:9" ht="14.45" x14ac:dyDescent="0.3">
      <c r="B42" s="202"/>
      <c r="C42" s="203"/>
      <c r="D42" s="204"/>
      <c r="E42" s="205"/>
      <c r="F42" s="206"/>
      <c r="G42" s="135">
        <f t="shared" si="0"/>
        <v>0</v>
      </c>
      <c r="H42" s="206"/>
      <c r="I42" s="197"/>
    </row>
    <row r="43" spans="2:9" ht="14.45" x14ac:dyDescent="0.3">
      <c r="B43" s="202"/>
      <c r="C43" s="203"/>
      <c r="D43" s="204"/>
      <c r="E43" s="205"/>
      <c r="F43" s="206"/>
      <c r="G43" s="135">
        <f t="shared" si="0"/>
        <v>0</v>
      </c>
      <c r="H43" s="206"/>
      <c r="I43" s="197"/>
    </row>
    <row r="44" spans="2:9" ht="14.45" x14ac:dyDescent="0.3">
      <c r="B44" s="202"/>
      <c r="C44" s="203"/>
      <c r="D44" s="204"/>
      <c r="E44" s="205"/>
      <c r="F44" s="206"/>
      <c r="G44" s="135">
        <f t="shared" si="0"/>
        <v>0</v>
      </c>
      <c r="H44" s="206"/>
      <c r="I44" s="197"/>
    </row>
    <row r="45" spans="2:9" ht="14.45" x14ac:dyDescent="0.3">
      <c r="B45" s="202"/>
      <c r="C45" s="203"/>
      <c r="D45" s="204"/>
      <c r="E45" s="205"/>
      <c r="F45" s="206"/>
      <c r="G45" s="135">
        <f t="shared" si="0"/>
        <v>0</v>
      </c>
      <c r="H45" s="206"/>
      <c r="I45" s="197"/>
    </row>
    <row r="46" spans="2:9" ht="14.45" x14ac:dyDescent="0.3">
      <c r="B46" s="202"/>
      <c r="C46" s="203"/>
      <c r="D46" s="204"/>
      <c r="E46" s="205"/>
      <c r="F46" s="206"/>
      <c r="G46" s="135">
        <f t="shared" si="0"/>
        <v>0</v>
      </c>
      <c r="H46" s="206"/>
      <c r="I46" s="197"/>
    </row>
    <row r="47" spans="2:9" ht="14.45" x14ac:dyDescent="0.3">
      <c r="B47" s="202"/>
      <c r="C47" s="203"/>
      <c r="D47" s="204"/>
      <c r="E47" s="205"/>
      <c r="F47" s="206"/>
      <c r="G47" s="135">
        <f t="shared" si="0"/>
        <v>0</v>
      </c>
      <c r="H47" s="206"/>
      <c r="I47" s="197"/>
    </row>
    <row r="48" spans="2:9" ht="14.45" x14ac:dyDescent="0.3">
      <c r="B48" s="202"/>
      <c r="C48" s="203"/>
      <c r="D48" s="204"/>
      <c r="E48" s="205"/>
      <c r="F48" s="206"/>
      <c r="G48" s="135">
        <f t="shared" si="0"/>
        <v>0</v>
      </c>
      <c r="H48" s="206"/>
      <c r="I48" s="197"/>
    </row>
    <row r="49" spans="2:9" ht="14.45" x14ac:dyDescent="0.3">
      <c r="B49" s="202"/>
      <c r="C49" s="203"/>
      <c r="D49" s="204"/>
      <c r="E49" s="205"/>
      <c r="F49" s="206"/>
      <c r="G49" s="135">
        <f t="shared" si="0"/>
        <v>0</v>
      </c>
      <c r="H49" s="206"/>
      <c r="I49" s="197"/>
    </row>
    <row r="50" spans="2:9" ht="14.45" x14ac:dyDescent="0.3">
      <c r="B50" s="202"/>
      <c r="C50" s="203"/>
      <c r="D50" s="204"/>
      <c r="E50" s="205"/>
      <c r="F50" s="206"/>
      <c r="G50" s="135">
        <f t="shared" si="0"/>
        <v>0</v>
      </c>
      <c r="H50" s="206"/>
      <c r="I50" s="197"/>
    </row>
    <row r="51" spans="2:9" ht="14.45" x14ac:dyDescent="0.3">
      <c r="B51" s="202"/>
      <c r="C51" s="203"/>
      <c r="D51" s="204"/>
      <c r="E51" s="205"/>
      <c r="F51" s="206"/>
      <c r="G51" s="135">
        <f t="shared" si="0"/>
        <v>0</v>
      </c>
      <c r="H51" s="206"/>
      <c r="I51" s="197"/>
    </row>
    <row r="52" spans="2:9" ht="14.45" x14ac:dyDescent="0.3">
      <c r="B52" s="202"/>
      <c r="C52" s="203"/>
      <c r="D52" s="204"/>
      <c r="E52" s="205"/>
      <c r="F52" s="206"/>
      <c r="G52" s="135">
        <f t="shared" si="0"/>
        <v>0</v>
      </c>
      <c r="H52" s="206"/>
      <c r="I52" s="197"/>
    </row>
    <row r="53" spans="2:9" ht="14.45" x14ac:dyDescent="0.3">
      <c r="B53" s="202"/>
      <c r="C53" s="203"/>
      <c r="D53" s="204"/>
      <c r="E53" s="205"/>
      <c r="F53" s="206"/>
      <c r="G53" s="135">
        <f t="shared" si="0"/>
        <v>0</v>
      </c>
      <c r="H53" s="206"/>
      <c r="I53" s="197"/>
    </row>
    <row r="54" spans="2:9" ht="14.45" x14ac:dyDescent="0.3">
      <c r="B54" s="202"/>
      <c r="C54" s="203"/>
      <c r="D54" s="204"/>
      <c r="E54" s="205"/>
      <c r="F54" s="206"/>
      <c r="G54" s="135">
        <f t="shared" si="0"/>
        <v>0</v>
      </c>
      <c r="H54" s="206"/>
      <c r="I54" s="197"/>
    </row>
    <row r="55" spans="2:9" ht="14.45" x14ac:dyDescent="0.3">
      <c r="B55" s="202"/>
      <c r="C55" s="203"/>
      <c r="D55" s="204"/>
      <c r="E55" s="205"/>
      <c r="F55" s="206"/>
      <c r="G55" s="135">
        <f t="shared" si="0"/>
        <v>0</v>
      </c>
      <c r="H55" s="206"/>
      <c r="I55" s="197"/>
    </row>
    <row r="56" spans="2:9" ht="14.45" hidden="1" x14ac:dyDescent="0.3">
      <c r="B56" s="320" t="str">
        <f>'Module Summary'!B71</f>
        <v>Subtotal - Core Modules</v>
      </c>
      <c r="C56" s="321"/>
      <c r="D56" s="286"/>
      <c r="E56" s="83">
        <f ca="1">SUM(E6:OFFSET(E56,-1,0))</f>
        <v>0</v>
      </c>
      <c r="F56" s="54" t="s">
        <v>19</v>
      </c>
      <c r="G56" s="54">
        <f ca="1">SUM(G6:OFFSET(G56,-1,0))</f>
        <v>0</v>
      </c>
      <c r="H56" s="54">
        <f ca="1">SUM(H6:OFFSET(H56,-1,0))</f>
        <v>0</v>
      </c>
      <c r="I56" s="24"/>
    </row>
    <row r="57" spans="2:9" ht="14.45" hidden="1" x14ac:dyDescent="0.3">
      <c r="B57" s="290" t="str">
        <f>'Module Summary'!B72</f>
        <v>Expanded Modules</v>
      </c>
      <c r="C57" s="276"/>
      <c r="D57" s="276"/>
      <c r="E57" s="276"/>
      <c r="F57" s="276"/>
      <c r="G57" s="276"/>
      <c r="H57" s="276"/>
      <c r="I57" s="291"/>
    </row>
    <row r="58" spans="2:9" s="15" customFormat="1" ht="14.45" hidden="1" x14ac:dyDescent="0.3">
      <c r="B58" s="137"/>
      <c r="C58" s="138"/>
      <c r="D58" s="133"/>
      <c r="E58" s="134"/>
      <c r="F58" s="135"/>
      <c r="G58" s="135">
        <f>IF(ISNUMBER(E58*F58),E58*F58,"N/A")</f>
        <v>0</v>
      </c>
      <c r="H58" s="135"/>
      <c r="I58" s="136"/>
    </row>
    <row r="59" spans="2:9" ht="14.45" hidden="1" x14ac:dyDescent="0.3">
      <c r="B59" s="290" t="str">
        <f>'Module Summary'!B74</f>
        <v>Subtotal - Expanded Modules</v>
      </c>
      <c r="C59" s="276"/>
      <c r="D59" s="323"/>
      <c r="E59" s="31">
        <f ca="1">SUM(E58:OFFSET(E59,-1,0))</f>
        <v>0</v>
      </c>
      <c r="F59" s="55" t="s">
        <v>19</v>
      </c>
      <c r="G59" s="55">
        <f ca="1">SUM(G58:OFFSET(G59,-1,0))</f>
        <v>0</v>
      </c>
      <c r="H59" s="55">
        <f ca="1">SUM(H58:OFFSET(H59,-1,0))</f>
        <v>0</v>
      </c>
      <c r="I59" s="26"/>
    </row>
    <row r="60" spans="2:9" thickBot="1" x14ac:dyDescent="0.35">
      <c r="B60" s="317" t="str">
        <f>'Module Summary'!B75</f>
        <v>Grand Total</v>
      </c>
      <c r="C60" s="318"/>
      <c r="D60" s="319"/>
      <c r="E60" s="84">
        <f ca="1">SUM(E56,E59)</f>
        <v>0</v>
      </c>
      <c r="F60" s="56" t="s">
        <v>19</v>
      </c>
      <c r="G60" s="56">
        <f ca="1">SUM(G56,G59)</f>
        <v>0</v>
      </c>
      <c r="H60" s="56">
        <f ca="1">SUM(H56,H59)</f>
        <v>0</v>
      </c>
      <c r="I60" s="82"/>
    </row>
    <row r="61" spans="2:9" ht="14.45" x14ac:dyDescent="0.3"/>
  </sheetData>
  <sheetProtection password="E125" sheet="1" objects="1" scenarios="1" formatRows="0"/>
  <mergeCells count="8">
    <mergeCell ref="B57:I57"/>
    <mergeCell ref="B56:D56"/>
    <mergeCell ref="B59:D59"/>
    <mergeCell ref="B60:D60"/>
    <mergeCell ref="B2:I2"/>
    <mergeCell ref="B3:C3"/>
    <mergeCell ref="D3:I3"/>
    <mergeCell ref="B5:I5"/>
  </mergeCells>
  <conditionalFormatting sqref="B6:F55 B58:F58 H6:I55 H58:I58">
    <cfRule type="expression" dxfId="3" priority="291">
      <formula>#REF!=#REF!</formula>
    </cfRule>
  </conditionalFormatting>
  <conditionalFormatting sqref="D3:I3">
    <cfRule type="expression" dxfId="2" priority="295">
      <formula>#REF!=#REF!</formula>
    </cfRule>
  </conditionalFormatting>
  <dataValidations count="1">
    <dataValidation type="decimal" operator="greaterThanOrEqual" allowBlank="1" showErrorMessage="1" errorTitle="Invalid Entry" error="Please enter numeric values only and type any text in the comments column." sqref="E6:F55 E58:F58 H58 H6:H55">
      <formula1>0</formula1>
    </dataValidation>
  </dataValidations>
  <printOptions horizontalCentered="1"/>
  <pageMargins left="0.25" right="0.25" top="0.75" bottom="0.25" header="0.3" footer="0.3"/>
  <pageSetup scale="84" fitToHeight="0" orientation="landscape" r:id="rId1"/>
  <headerFooter scaleWithDoc="0">
    <oddHeader>&amp;C&amp;"-,Bold"Client Name - Project Name
&amp;"-,Italic"&amp;10Pricing Forms -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539B"/>
    <pageSetUpPr fitToPage="1"/>
  </sheetPr>
  <dimension ref="A1:G57"/>
  <sheetViews>
    <sheetView showGridLines="0" zoomScaleNormal="100" workbookViewId="0">
      <pane ySplit="4" topLeftCell="A5" activePane="bottomLeft" state="frozen"/>
      <selection activeCell="B6" sqref="B6"/>
      <selection pane="bottomLeft" activeCell="B2" sqref="B2:F2"/>
    </sheetView>
  </sheetViews>
  <sheetFormatPr defaultColWidth="0" defaultRowHeight="15" zeroHeight="1" x14ac:dyDescent="0.25"/>
  <cols>
    <col min="1" max="1" width="3.7109375" customWidth="1"/>
    <col min="2" max="2" width="41.85546875" customWidth="1"/>
    <col min="3" max="5" width="12.7109375" customWidth="1"/>
    <col min="6" max="6" width="53.7109375" customWidth="1"/>
    <col min="7" max="7" width="3.7109375" customWidth="1"/>
    <col min="8" max="16384" width="9.140625" hidden="1"/>
  </cols>
  <sheetData>
    <row r="1" spans="2:6" thickBot="1" x14ac:dyDescent="0.35"/>
    <row r="2" spans="2:6" s="1" customFormat="1" ht="20.100000000000001" customHeight="1" x14ac:dyDescent="0.3">
      <c r="B2" s="281" t="str">
        <f>'Vendor Checklist'!D6</f>
        <v>Vendor Name</v>
      </c>
      <c r="C2" s="283"/>
      <c r="D2" s="283"/>
      <c r="E2" s="283"/>
      <c r="F2" s="284"/>
    </row>
    <row r="3" spans="2:6" s="1" customFormat="1" ht="30" customHeight="1" x14ac:dyDescent="0.3">
      <c r="B3" s="108" t="str">
        <f ca="1">MID(CELL("Filename",B2),SEARCH("]",CELL("Filename",B2),1)+1,100)</f>
        <v>Other Implementation Services</v>
      </c>
      <c r="C3" s="250" t="str">
        <f ca="1">"Please add any " &amp; B3 &amp; " proposed including the Estimated Hours and Hourly Rate."</f>
        <v>Please add any Other Implementation Services proposed including the Estimated Hours and Hourly Rate.</v>
      </c>
      <c r="D3" s="251"/>
      <c r="E3" s="251"/>
      <c r="F3" s="252"/>
    </row>
    <row r="4" spans="2:6" s="1" customFormat="1" ht="30" customHeight="1" x14ac:dyDescent="0.3">
      <c r="B4" s="11" t="s">
        <v>10</v>
      </c>
      <c r="C4" s="12" t="str">
        <f>'Module Summary'!G4</f>
        <v>Estimated
Hours</v>
      </c>
      <c r="D4" s="12" t="str">
        <f>'Module Summary'!H4</f>
        <v>Hourly
Rate</v>
      </c>
      <c r="E4" s="12" t="str">
        <f>'Module Summary'!I4</f>
        <v>Extended
Cost</v>
      </c>
      <c r="F4" s="20" t="s">
        <v>11</v>
      </c>
    </row>
    <row r="5" spans="2:6" s="1" customFormat="1" ht="15" hidden="1" customHeight="1" x14ac:dyDescent="0.3">
      <c r="B5" s="285" t="str">
        <f>'Module Summary'!B5</f>
        <v>Core Modules</v>
      </c>
      <c r="C5" s="273"/>
      <c r="D5" s="273"/>
      <c r="E5" s="273"/>
      <c r="F5" s="287"/>
    </row>
    <row r="6" spans="2:6" ht="14.45" x14ac:dyDescent="0.3">
      <c r="B6" s="207" t="s">
        <v>30</v>
      </c>
      <c r="C6" s="185"/>
      <c r="D6" s="186"/>
      <c r="E6" s="111">
        <f>IF(ISNUMBER(C6*D6),C6*D6,"N/A")</f>
        <v>0</v>
      </c>
      <c r="F6" s="188" t="s">
        <v>9</v>
      </c>
    </row>
    <row r="7" spans="2:6" ht="14.45" x14ac:dyDescent="0.3">
      <c r="B7" s="207" t="s">
        <v>79</v>
      </c>
      <c r="C7" s="185"/>
      <c r="D7" s="186"/>
      <c r="E7" s="111">
        <f t="shared" ref="E7:E51" si="0">IF(ISNUMBER(C7*D7),C7*D7,"N/A")</f>
        <v>0</v>
      </c>
      <c r="F7" s="188" t="s">
        <v>9</v>
      </c>
    </row>
    <row r="8" spans="2:6" ht="14.45" x14ac:dyDescent="0.3">
      <c r="B8" s="207" t="s">
        <v>77</v>
      </c>
      <c r="C8" s="185"/>
      <c r="D8" s="186"/>
      <c r="E8" s="111">
        <f t="shared" si="0"/>
        <v>0</v>
      </c>
      <c r="F8" s="188" t="s">
        <v>9</v>
      </c>
    </row>
    <row r="9" spans="2:6" ht="14.45" x14ac:dyDescent="0.3">
      <c r="B9" s="207" t="s">
        <v>80</v>
      </c>
      <c r="C9" s="185"/>
      <c r="D9" s="186"/>
      <c r="E9" s="111">
        <f t="shared" si="0"/>
        <v>0</v>
      </c>
      <c r="F9" s="188" t="s">
        <v>9</v>
      </c>
    </row>
    <row r="10" spans="2:6" ht="14.45" x14ac:dyDescent="0.3">
      <c r="B10" s="207" t="s">
        <v>78</v>
      </c>
      <c r="C10" s="185"/>
      <c r="D10" s="186"/>
      <c r="E10" s="111">
        <f t="shared" si="0"/>
        <v>0</v>
      </c>
      <c r="F10" s="188" t="s">
        <v>9</v>
      </c>
    </row>
    <row r="11" spans="2:6" ht="14.45" x14ac:dyDescent="0.3">
      <c r="B11" s="207" t="s">
        <v>81</v>
      </c>
      <c r="C11" s="185"/>
      <c r="D11" s="186"/>
      <c r="E11" s="111">
        <f t="shared" si="0"/>
        <v>0</v>
      </c>
      <c r="F11" s="188" t="s">
        <v>9</v>
      </c>
    </row>
    <row r="12" spans="2:6" ht="14.45" x14ac:dyDescent="0.3">
      <c r="B12" s="207" t="s">
        <v>82</v>
      </c>
      <c r="C12" s="185"/>
      <c r="D12" s="186"/>
      <c r="E12" s="111">
        <f t="shared" si="0"/>
        <v>0</v>
      </c>
      <c r="F12" s="188" t="s">
        <v>9</v>
      </c>
    </row>
    <row r="13" spans="2:6" ht="14.45" x14ac:dyDescent="0.3">
      <c r="B13" s="207" t="s">
        <v>83</v>
      </c>
      <c r="C13" s="185"/>
      <c r="D13" s="186"/>
      <c r="E13" s="111">
        <f t="shared" si="0"/>
        <v>0</v>
      </c>
      <c r="F13" s="188" t="s">
        <v>9</v>
      </c>
    </row>
    <row r="14" spans="2:6" ht="14.45" x14ac:dyDescent="0.3">
      <c r="B14" s="207" t="s">
        <v>84</v>
      </c>
      <c r="C14" s="185"/>
      <c r="D14" s="186"/>
      <c r="E14" s="111">
        <f t="shared" si="0"/>
        <v>0</v>
      </c>
      <c r="F14" s="188" t="s">
        <v>9</v>
      </c>
    </row>
    <row r="15" spans="2:6" ht="14.45" x14ac:dyDescent="0.3">
      <c r="B15" s="207" t="s">
        <v>85</v>
      </c>
      <c r="C15" s="185"/>
      <c r="D15" s="186"/>
      <c r="E15" s="111">
        <f t="shared" si="0"/>
        <v>0</v>
      </c>
      <c r="F15" s="188" t="s">
        <v>9</v>
      </c>
    </row>
    <row r="16" spans="2:6" ht="28.9" x14ac:dyDescent="0.3">
      <c r="B16" s="207" t="s">
        <v>142</v>
      </c>
      <c r="C16" s="185"/>
      <c r="D16" s="186"/>
      <c r="E16" s="111">
        <f t="shared" si="0"/>
        <v>0</v>
      </c>
      <c r="F16" s="188" t="s">
        <v>9</v>
      </c>
    </row>
    <row r="17" spans="2:6" ht="14.45" x14ac:dyDescent="0.3">
      <c r="B17" s="207"/>
      <c r="C17" s="185"/>
      <c r="D17" s="186"/>
      <c r="E17" s="111">
        <f t="shared" si="0"/>
        <v>0</v>
      </c>
      <c r="F17" s="188" t="s">
        <v>9</v>
      </c>
    </row>
    <row r="18" spans="2:6" ht="14.45" x14ac:dyDescent="0.3">
      <c r="B18" s="207"/>
      <c r="C18" s="185"/>
      <c r="D18" s="186"/>
      <c r="E18" s="111">
        <f t="shared" si="0"/>
        <v>0</v>
      </c>
      <c r="F18" s="188" t="s">
        <v>9</v>
      </c>
    </row>
    <row r="19" spans="2:6" ht="14.45" x14ac:dyDescent="0.3">
      <c r="B19" s="207"/>
      <c r="C19" s="185"/>
      <c r="D19" s="186"/>
      <c r="E19" s="111">
        <f t="shared" si="0"/>
        <v>0</v>
      </c>
      <c r="F19" s="188" t="s">
        <v>9</v>
      </c>
    </row>
    <row r="20" spans="2:6" ht="14.45" x14ac:dyDescent="0.3">
      <c r="B20" s="207"/>
      <c r="C20" s="185"/>
      <c r="D20" s="186"/>
      <c r="E20" s="111">
        <f t="shared" si="0"/>
        <v>0</v>
      </c>
      <c r="F20" s="188" t="s">
        <v>9</v>
      </c>
    </row>
    <row r="21" spans="2:6" ht="14.45" x14ac:dyDescent="0.3">
      <c r="B21" s="207"/>
      <c r="C21" s="185"/>
      <c r="D21" s="186"/>
      <c r="E21" s="111">
        <f t="shared" si="0"/>
        <v>0</v>
      </c>
      <c r="F21" s="188" t="s">
        <v>9</v>
      </c>
    </row>
    <row r="22" spans="2:6" ht="14.45" x14ac:dyDescent="0.3">
      <c r="B22" s="207"/>
      <c r="C22" s="185"/>
      <c r="D22" s="186"/>
      <c r="E22" s="111">
        <f t="shared" si="0"/>
        <v>0</v>
      </c>
      <c r="F22" s="188" t="s">
        <v>9</v>
      </c>
    </row>
    <row r="23" spans="2:6" ht="14.45" x14ac:dyDescent="0.3">
      <c r="B23" s="207"/>
      <c r="C23" s="185"/>
      <c r="D23" s="186"/>
      <c r="E23" s="111">
        <f t="shared" si="0"/>
        <v>0</v>
      </c>
      <c r="F23" s="188" t="s">
        <v>9</v>
      </c>
    </row>
    <row r="24" spans="2:6" ht="14.45" x14ac:dyDescent="0.3">
      <c r="B24" s="207"/>
      <c r="C24" s="185"/>
      <c r="D24" s="186"/>
      <c r="E24" s="111">
        <f t="shared" si="0"/>
        <v>0</v>
      </c>
      <c r="F24" s="188" t="s">
        <v>9</v>
      </c>
    </row>
    <row r="25" spans="2:6" ht="14.45" x14ac:dyDescent="0.3">
      <c r="B25" s="207"/>
      <c r="C25" s="185"/>
      <c r="D25" s="186"/>
      <c r="E25" s="111">
        <f t="shared" si="0"/>
        <v>0</v>
      </c>
      <c r="F25" s="188" t="s">
        <v>9</v>
      </c>
    </row>
    <row r="26" spans="2:6" ht="14.45" x14ac:dyDescent="0.3">
      <c r="B26" s="207"/>
      <c r="C26" s="185"/>
      <c r="D26" s="186"/>
      <c r="E26" s="111">
        <f t="shared" si="0"/>
        <v>0</v>
      </c>
      <c r="F26" s="188" t="s">
        <v>9</v>
      </c>
    </row>
    <row r="27" spans="2:6" ht="14.45" x14ac:dyDescent="0.3">
      <c r="B27" s="207"/>
      <c r="C27" s="185"/>
      <c r="D27" s="186"/>
      <c r="E27" s="111">
        <f t="shared" si="0"/>
        <v>0</v>
      </c>
      <c r="F27" s="188" t="s">
        <v>9</v>
      </c>
    </row>
    <row r="28" spans="2:6" ht="14.45" x14ac:dyDescent="0.3">
      <c r="B28" s="207"/>
      <c r="C28" s="185"/>
      <c r="D28" s="186"/>
      <c r="E28" s="111">
        <f t="shared" si="0"/>
        <v>0</v>
      </c>
      <c r="F28" s="188" t="s">
        <v>9</v>
      </c>
    </row>
    <row r="29" spans="2:6" ht="14.45" x14ac:dyDescent="0.3">
      <c r="B29" s="207"/>
      <c r="C29" s="185"/>
      <c r="D29" s="186"/>
      <c r="E29" s="111">
        <f t="shared" si="0"/>
        <v>0</v>
      </c>
      <c r="F29" s="188" t="s">
        <v>9</v>
      </c>
    </row>
    <row r="30" spans="2:6" ht="14.45" x14ac:dyDescent="0.3">
      <c r="B30" s="207"/>
      <c r="C30" s="185"/>
      <c r="D30" s="186"/>
      <c r="E30" s="111">
        <f t="shared" si="0"/>
        <v>0</v>
      </c>
      <c r="F30" s="188" t="s">
        <v>9</v>
      </c>
    </row>
    <row r="31" spans="2:6" ht="14.45" x14ac:dyDescent="0.3">
      <c r="B31" s="207"/>
      <c r="C31" s="185"/>
      <c r="D31" s="186"/>
      <c r="E31" s="111">
        <f t="shared" si="0"/>
        <v>0</v>
      </c>
      <c r="F31" s="188" t="s">
        <v>9</v>
      </c>
    </row>
    <row r="32" spans="2:6" ht="14.45" x14ac:dyDescent="0.3">
      <c r="B32" s="207"/>
      <c r="C32" s="185"/>
      <c r="D32" s="186"/>
      <c r="E32" s="111">
        <f t="shared" si="0"/>
        <v>0</v>
      </c>
      <c r="F32" s="188" t="s">
        <v>9</v>
      </c>
    </row>
    <row r="33" spans="2:6" ht="14.45" x14ac:dyDescent="0.3">
      <c r="B33" s="207"/>
      <c r="C33" s="185"/>
      <c r="D33" s="186"/>
      <c r="E33" s="111">
        <f t="shared" si="0"/>
        <v>0</v>
      </c>
      <c r="F33" s="188" t="s">
        <v>9</v>
      </c>
    </row>
    <row r="34" spans="2:6" ht="14.45" x14ac:dyDescent="0.3">
      <c r="B34" s="207"/>
      <c r="C34" s="185"/>
      <c r="D34" s="186"/>
      <c r="E34" s="111">
        <f t="shared" si="0"/>
        <v>0</v>
      </c>
      <c r="F34" s="188" t="s">
        <v>9</v>
      </c>
    </row>
    <row r="35" spans="2:6" ht="14.45" x14ac:dyDescent="0.3">
      <c r="B35" s="207"/>
      <c r="C35" s="185"/>
      <c r="D35" s="186"/>
      <c r="E35" s="111">
        <f t="shared" si="0"/>
        <v>0</v>
      </c>
      <c r="F35" s="188" t="s">
        <v>9</v>
      </c>
    </row>
    <row r="36" spans="2:6" ht="14.45" x14ac:dyDescent="0.3">
      <c r="B36" s="207"/>
      <c r="C36" s="185"/>
      <c r="D36" s="186"/>
      <c r="E36" s="111">
        <f t="shared" si="0"/>
        <v>0</v>
      </c>
      <c r="F36" s="188" t="s">
        <v>9</v>
      </c>
    </row>
    <row r="37" spans="2:6" ht="14.45" x14ac:dyDescent="0.3">
      <c r="B37" s="207"/>
      <c r="C37" s="185"/>
      <c r="D37" s="186"/>
      <c r="E37" s="111">
        <f t="shared" si="0"/>
        <v>0</v>
      </c>
      <c r="F37" s="188" t="s">
        <v>9</v>
      </c>
    </row>
    <row r="38" spans="2:6" ht="14.45" x14ac:dyDescent="0.3">
      <c r="B38" s="207"/>
      <c r="C38" s="185"/>
      <c r="D38" s="186"/>
      <c r="E38" s="111">
        <f t="shared" si="0"/>
        <v>0</v>
      </c>
      <c r="F38" s="188" t="s">
        <v>9</v>
      </c>
    </row>
    <row r="39" spans="2:6" ht="14.45" x14ac:dyDescent="0.3">
      <c r="B39" s="207"/>
      <c r="C39" s="185"/>
      <c r="D39" s="186"/>
      <c r="E39" s="111">
        <f t="shared" si="0"/>
        <v>0</v>
      </c>
      <c r="F39" s="188" t="s">
        <v>9</v>
      </c>
    </row>
    <row r="40" spans="2:6" ht="14.45" x14ac:dyDescent="0.3">
      <c r="B40" s="207"/>
      <c r="C40" s="185"/>
      <c r="D40" s="186"/>
      <c r="E40" s="111">
        <f t="shared" si="0"/>
        <v>0</v>
      </c>
      <c r="F40" s="188" t="s">
        <v>9</v>
      </c>
    </row>
    <row r="41" spans="2:6" ht="14.45" x14ac:dyDescent="0.3">
      <c r="B41" s="207"/>
      <c r="C41" s="185"/>
      <c r="D41" s="186"/>
      <c r="E41" s="111">
        <f t="shared" si="0"/>
        <v>0</v>
      </c>
      <c r="F41" s="188" t="s">
        <v>9</v>
      </c>
    </row>
    <row r="42" spans="2:6" ht="14.45" x14ac:dyDescent="0.3">
      <c r="B42" s="207"/>
      <c r="C42" s="185"/>
      <c r="D42" s="186"/>
      <c r="E42" s="111">
        <f t="shared" si="0"/>
        <v>0</v>
      </c>
      <c r="F42" s="188" t="s">
        <v>9</v>
      </c>
    </row>
    <row r="43" spans="2:6" ht="14.45" x14ac:dyDescent="0.3">
      <c r="B43" s="207"/>
      <c r="C43" s="185"/>
      <c r="D43" s="186"/>
      <c r="E43" s="111">
        <f t="shared" si="0"/>
        <v>0</v>
      </c>
      <c r="F43" s="188" t="s">
        <v>9</v>
      </c>
    </row>
    <row r="44" spans="2:6" ht="14.45" x14ac:dyDescent="0.3">
      <c r="B44" s="207"/>
      <c r="C44" s="185"/>
      <c r="D44" s="186"/>
      <c r="E44" s="111">
        <f t="shared" si="0"/>
        <v>0</v>
      </c>
      <c r="F44" s="188" t="s">
        <v>9</v>
      </c>
    </row>
    <row r="45" spans="2:6" ht="14.45" x14ac:dyDescent="0.3">
      <c r="B45" s="207"/>
      <c r="C45" s="185"/>
      <c r="D45" s="186"/>
      <c r="E45" s="111">
        <f t="shared" si="0"/>
        <v>0</v>
      </c>
      <c r="F45" s="188" t="s">
        <v>9</v>
      </c>
    </row>
    <row r="46" spans="2:6" ht="14.45" x14ac:dyDescent="0.3">
      <c r="B46" s="207"/>
      <c r="C46" s="185"/>
      <c r="D46" s="186"/>
      <c r="E46" s="111">
        <f t="shared" si="0"/>
        <v>0</v>
      </c>
      <c r="F46" s="188" t="s">
        <v>9</v>
      </c>
    </row>
    <row r="47" spans="2:6" ht="14.45" x14ac:dyDescent="0.3">
      <c r="B47" s="207"/>
      <c r="C47" s="185"/>
      <c r="D47" s="186"/>
      <c r="E47" s="111">
        <f t="shared" si="0"/>
        <v>0</v>
      </c>
      <c r="F47" s="188" t="s">
        <v>9</v>
      </c>
    </row>
    <row r="48" spans="2:6" ht="14.45" x14ac:dyDescent="0.3">
      <c r="B48" s="207"/>
      <c r="C48" s="185"/>
      <c r="D48" s="186"/>
      <c r="E48" s="111">
        <f t="shared" si="0"/>
        <v>0</v>
      </c>
      <c r="F48" s="188" t="s">
        <v>9</v>
      </c>
    </row>
    <row r="49" spans="2:6" ht="14.45" x14ac:dyDescent="0.3">
      <c r="B49" s="207"/>
      <c r="C49" s="185"/>
      <c r="D49" s="186"/>
      <c r="E49" s="111">
        <f t="shared" si="0"/>
        <v>0</v>
      </c>
      <c r="F49" s="188" t="s">
        <v>9</v>
      </c>
    </row>
    <row r="50" spans="2:6" ht="14.45" x14ac:dyDescent="0.3">
      <c r="B50" s="207"/>
      <c r="C50" s="185"/>
      <c r="D50" s="186"/>
      <c r="E50" s="111">
        <f t="shared" si="0"/>
        <v>0</v>
      </c>
      <c r="F50" s="188" t="s">
        <v>9</v>
      </c>
    </row>
    <row r="51" spans="2:6" ht="14.45" x14ac:dyDescent="0.3">
      <c r="B51" s="207"/>
      <c r="C51" s="185"/>
      <c r="D51" s="186"/>
      <c r="E51" s="111">
        <f t="shared" si="0"/>
        <v>0</v>
      </c>
      <c r="F51" s="188" t="s">
        <v>9</v>
      </c>
    </row>
    <row r="52" spans="2:6" ht="14.45" hidden="1" x14ac:dyDescent="0.3">
      <c r="B52" s="23" t="str">
        <f>'Module Summary'!B71</f>
        <v>Subtotal - Core Modules</v>
      </c>
      <c r="C52" s="34">
        <f ca="1">SUM(C6:OFFSET(C52,-1,0))</f>
        <v>0</v>
      </c>
      <c r="D52" s="2" t="s">
        <v>19</v>
      </c>
      <c r="E52" s="57">
        <f ca="1">SUM(E6:OFFSET(E52,-1,0))</f>
        <v>0</v>
      </c>
      <c r="F52" s="86"/>
    </row>
    <row r="53" spans="2:6" ht="14.45" hidden="1" x14ac:dyDescent="0.3">
      <c r="B53" s="290" t="str">
        <f>'Module Summary'!B72</f>
        <v>Expanded Modules</v>
      </c>
      <c r="C53" s="276"/>
      <c r="D53" s="276"/>
      <c r="E53" s="276"/>
      <c r="F53" s="291"/>
    </row>
    <row r="54" spans="2:6" ht="14.45" hidden="1" x14ac:dyDescent="0.3">
      <c r="B54" s="139"/>
      <c r="C54" s="125"/>
      <c r="D54" s="111"/>
      <c r="E54" s="111">
        <f>IF(ISNUMBER(C54*D54),C54*D54,"N/A")</f>
        <v>0</v>
      </c>
      <c r="F54" s="126" t="s">
        <v>9</v>
      </c>
    </row>
    <row r="55" spans="2:6" ht="14.45" hidden="1" x14ac:dyDescent="0.3">
      <c r="B55" s="22" t="str">
        <f>'Module Summary'!B74</f>
        <v>Subtotal - Expanded Modules</v>
      </c>
      <c r="C55" s="52">
        <f ca="1">SUM(C54:OFFSET(C55,-1,0))</f>
        <v>0</v>
      </c>
      <c r="D55" s="58" t="s">
        <v>19</v>
      </c>
      <c r="E55" s="58">
        <f ca="1">SUM(E54:OFFSET(E55,-1,0))</f>
        <v>0</v>
      </c>
      <c r="F55" s="87"/>
    </row>
    <row r="56" spans="2:6" s="1" customFormat="1" thickBot="1" x14ac:dyDescent="0.35">
      <c r="B56" s="3" t="str">
        <f>'Module Summary'!B75</f>
        <v>Grand Total</v>
      </c>
      <c r="C56" s="84">
        <f ca="1">SUM(C52,C55)</f>
        <v>0</v>
      </c>
      <c r="D56" s="56" t="s">
        <v>19</v>
      </c>
      <c r="E56" s="56">
        <f ca="1">SUM(E52,E55)</f>
        <v>0</v>
      </c>
      <c r="F56" s="88"/>
    </row>
    <row r="57" spans="2:6" ht="14.45" x14ac:dyDescent="0.3"/>
  </sheetData>
  <sheetProtection password="E125" sheet="1" objects="1" scenarios="1" formatRows="0"/>
  <mergeCells count="4">
    <mergeCell ref="B2:F2"/>
    <mergeCell ref="B5:F5"/>
    <mergeCell ref="C3:F3"/>
    <mergeCell ref="B53:F53"/>
  </mergeCells>
  <conditionalFormatting sqref="F6:F51 B6:D51 F54 B54:D54">
    <cfRule type="expression" dxfId="1" priority="296">
      <formula>#REF!=#REF!</formula>
    </cfRule>
  </conditionalFormatting>
  <conditionalFormatting sqref="C3:F3">
    <cfRule type="expression" dxfId="0" priority="300">
      <formula>#REF!=#REF!</formula>
    </cfRule>
  </conditionalFormatting>
  <dataValidations count="1">
    <dataValidation type="decimal" operator="greaterThanOrEqual" allowBlank="1" showErrorMessage="1" errorTitle="Invalid Entry" error="Please enter numeric values only and type any text in the comments column." sqref="C6:D51 C54:D54">
      <formula1>0</formula1>
    </dataValidation>
  </dataValidations>
  <printOptions horizontalCentered="1"/>
  <pageMargins left="0.25" right="0.25" top="0.75" bottom="0.25" header="0.3" footer="0.3"/>
  <pageSetup fitToHeight="0" orientation="landscape" r:id="rId1"/>
  <headerFooter scaleWithDoc="0">
    <oddHeader>&amp;C&amp;"-,Bold"Client Name - Project Name
&amp;"-,Italic"&amp;10Pricing Forms -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539B"/>
    <pageSetUpPr fitToPage="1"/>
  </sheetPr>
  <dimension ref="A1:F35"/>
  <sheetViews>
    <sheetView showGridLines="0" zoomScaleNormal="100" workbookViewId="0">
      <pane ySplit="4" topLeftCell="A5" activePane="bottomLeft" state="frozen"/>
      <selection activeCell="D6" sqref="D6"/>
      <selection pane="bottomLeft" activeCell="B2" sqref="B2:E2"/>
    </sheetView>
  </sheetViews>
  <sheetFormatPr defaultColWidth="0" defaultRowHeight="15" zeroHeight="1" x14ac:dyDescent="0.25"/>
  <cols>
    <col min="1" max="1" width="3.7109375" style="1" customWidth="1"/>
    <col min="2" max="2" width="40.7109375" style="1" customWidth="1"/>
    <col min="3" max="4" width="13.7109375" style="1" customWidth="1"/>
    <col min="5" max="5" width="65.7109375" style="1" customWidth="1"/>
    <col min="6" max="6" width="3.7109375" style="1" customWidth="1"/>
    <col min="7" max="16384" width="9.140625" style="1" hidden="1"/>
  </cols>
  <sheetData>
    <row r="1" spans="2:5" thickBot="1" x14ac:dyDescent="0.35"/>
    <row r="2" spans="2:5" ht="20.100000000000001" customHeight="1" x14ac:dyDescent="0.3">
      <c r="B2" s="246" t="str">
        <f>'Vendor Checklist'!D6</f>
        <v>Vendor Name</v>
      </c>
      <c r="C2" s="247"/>
      <c r="D2" s="247"/>
      <c r="E2" s="248"/>
    </row>
    <row r="3" spans="2:5" ht="30" customHeight="1" x14ac:dyDescent="0.3">
      <c r="B3" s="105" t="str">
        <f ca="1">MID(CELL("Filename",B2),SEARCH("]",CELL("Filename",B2),1)+1,100)</f>
        <v>Proposal Summary</v>
      </c>
      <c r="C3" s="250" t="str">
        <f ca="1">"No data entry is required in the " &amp; B3 &amp;".  Comments are optional for each Cost Category."</f>
        <v>No data entry is required in the Proposal Summary.  Comments are optional for each Cost Category.</v>
      </c>
      <c r="D3" s="251"/>
      <c r="E3" s="252"/>
    </row>
    <row r="4" spans="2:5" ht="30" customHeight="1" x14ac:dyDescent="0.3">
      <c r="B4" s="11" t="s">
        <v>10</v>
      </c>
      <c r="C4" s="12" t="s">
        <v>22</v>
      </c>
      <c r="D4" s="12" t="s">
        <v>23</v>
      </c>
      <c r="E4" s="20" t="s">
        <v>11</v>
      </c>
    </row>
    <row r="5" spans="2:5" ht="14.45" hidden="1" x14ac:dyDescent="0.3">
      <c r="B5" s="240" t="s">
        <v>16</v>
      </c>
      <c r="C5" s="241"/>
      <c r="D5" s="241"/>
      <c r="E5" s="242"/>
    </row>
    <row r="6" spans="2:5" ht="14.45" x14ac:dyDescent="0.3">
      <c r="B6" s="110" t="str">
        <f ca="1">'Application Software'!$B$3</f>
        <v>Application Software</v>
      </c>
      <c r="C6" s="111">
        <f ca="1">'Application Software'!$C$71</f>
        <v>0</v>
      </c>
      <c r="D6" s="111">
        <f ca="1">'Application Software'!$D$71</f>
        <v>0</v>
      </c>
      <c r="E6" s="190"/>
    </row>
    <row r="7" spans="2:5" ht="14.45" x14ac:dyDescent="0.3">
      <c r="B7" s="110" t="str">
        <f ca="1">'Other Software'!$B$3</f>
        <v>Other Software</v>
      </c>
      <c r="C7" s="111">
        <f ca="1">'Other Software'!$E$56</f>
        <v>0</v>
      </c>
      <c r="D7" s="111">
        <f ca="1">'Other Software'!$F$56</f>
        <v>0</v>
      </c>
      <c r="E7" s="190"/>
    </row>
    <row r="8" spans="2:5" ht="14.45" x14ac:dyDescent="0.3">
      <c r="B8" s="110" t="str">
        <f ca="1">Hardware!B3:G3</f>
        <v>Hardware</v>
      </c>
      <c r="C8" s="111">
        <f ca="1">Hardware!E56</f>
        <v>0</v>
      </c>
      <c r="D8" s="111">
        <f ca="1">Hardware!F56</f>
        <v>0</v>
      </c>
      <c r="E8" s="190"/>
    </row>
    <row r="9" spans="2:5" ht="14.45" x14ac:dyDescent="0.3">
      <c r="B9" s="110" t="str">
        <f ca="1">'Implementation Services'!$B$3</f>
        <v>Implementation Services</v>
      </c>
      <c r="C9" s="111">
        <f ca="1">'Implementation Services'!$E$71</f>
        <v>0</v>
      </c>
      <c r="D9" s="111" t="s">
        <v>19</v>
      </c>
      <c r="E9" s="190"/>
    </row>
    <row r="10" spans="2:5" ht="14.45" x14ac:dyDescent="0.3">
      <c r="B10" s="110" t="str">
        <f ca="1">'Technical Training'!$B$3</f>
        <v>Technical Training</v>
      </c>
      <c r="C10" s="111">
        <f ca="1">'Technical Training'!$E$71</f>
        <v>0</v>
      </c>
      <c r="D10" s="111" t="s">
        <v>19</v>
      </c>
      <c r="E10" s="190"/>
    </row>
    <row r="11" spans="2:5" ht="14.45" x14ac:dyDescent="0.3">
      <c r="B11" s="110" t="str">
        <f ca="1">'Data Conversion Services'!$B$3</f>
        <v>Data Conversion Services</v>
      </c>
      <c r="C11" s="111">
        <f ca="1">'Data Conversion Services'!H56</f>
        <v>0</v>
      </c>
      <c r="D11" s="111" t="s">
        <v>19</v>
      </c>
      <c r="E11" s="190"/>
    </row>
    <row r="12" spans="2:5" ht="14.45" x14ac:dyDescent="0.3">
      <c r="B12" s="110" t="str">
        <f ca="1">Interfaces!$B$3</f>
        <v>Interfaces</v>
      </c>
      <c r="C12" s="111">
        <f ca="1">Interfaces!$H$56</f>
        <v>0</v>
      </c>
      <c r="D12" s="111">
        <f ca="1">Interfaces!$I$56</f>
        <v>0</v>
      </c>
      <c r="E12" s="190"/>
    </row>
    <row r="13" spans="2:5" ht="14.45" x14ac:dyDescent="0.3">
      <c r="B13" s="110" t="str">
        <f ca="1">'Form Services'!$B$3</f>
        <v>Form Services</v>
      </c>
      <c r="C13" s="111">
        <f ca="1">'Form Services'!F56</f>
        <v>0</v>
      </c>
      <c r="D13" s="111" t="s">
        <v>19</v>
      </c>
      <c r="E13" s="190"/>
    </row>
    <row r="14" spans="2:5" ht="14.45" x14ac:dyDescent="0.3">
      <c r="B14" s="110" t="str">
        <f ca="1">Modifications!$B$3</f>
        <v>Modifications</v>
      </c>
      <c r="C14" s="111">
        <f ca="1">Modifications!$G$56</f>
        <v>0</v>
      </c>
      <c r="D14" s="111">
        <f ca="1">Modifications!$H$56</f>
        <v>0</v>
      </c>
      <c r="E14" s="190"/>
    </row>
    <row r="15" spans="2:5" ht="14.45" x14ac:dyDescent="0.3">
      <c r="B15" s="110" t="str">
        <f ca="1">'Other Implementation Services'!B3:F3</f>
        <v>Other Implementation Services</v>
      </c>
      <c r="C15" s="111">
        <f ca="1">'Other Implementation Services'!E52</f>
        <v>0</v>
      </c>
      <c r="D15" s="111" t="s">
        <v>19</v>
      </c>
      <c r="E15" s="190"/>
    </row>
    <row r="16" spans="2:5" ht="14.45" x14ac:dyDescent="0.3">
      <c r="B16" s="110" t="str">
        <f>'Vendor Checklist'!$B$31</f>
        <v>Travel &amp; Lodging Costs</v>
      </c>
      <c r="C16" s="111">
        <f>'Vendor Checklist'!$D$31</f>
        <v>0</v>
      </c>
      <c r="D16" s="111" t="s">
        <v>19</v>
      </c>
      <c r="E16" s="190"/>
    </row>
    <row r="17" spans="2:5" ht="14.45" x14ac:dyDescent="0.3">
      <c r="B17" s="110" t="s">
        <v>73</v>
      </c>
      <c r="C17" s="111">
        <f>'Vendor Checklist'!D32</f>
        <v>0</v>
      </c>
      <c r="D17" s="111">
        <f>'Vendor Checklist'!D33</f>
        <v>0</v>
      </c>
      <c r="E17" s="190"/>
    </row>
    <row r="18" spans="2:5" ht="14.45" x14ac:dyDescent="0.3">
      <c r="B18" s="113" t="str">
        <f>'Vendor Checklist'!$B$34</f>
        <v>Discount (if applicable)</v>
      </c>
      <c r="C18" s="114">
        <f>ABS('Vendor Checklist'!D34)*(-1)</f>
        <v>0</v>
      </c>
      <c r="D18" s="114" t="s">
        <v>19</v>
      </c>
      <c r="E18" s="190"/>
    </row>
    <row r="19" spans="2:5" ht="14.45" x14ac:dyDescent="0.3">
      <c r="B19" s="115" t="str">
        <f ca="1">'End-User Training'!B3:F3</f>
        <v>End-User Training</v>
      </c>
      <c r="C19" s="111">
        <f>'End-User Training'!E61</f>
        <v>0</v>
      </c>
      <c r="D19" s="111" t="s">
        <v>19</v>
      </c>
      <c r="E19" s="191"/>
    </row>
    <row r="20" spans="2:5" ht="14.45" hidden="1" x14ac:dyDescent="0.3">
      <c r="B20" s="18" t="str">
        <f>"Subtotal - " &amp; B5</f>
        <v>Subtotal - Core Components</v>
      </c>
      <c r="C20" s="54">
        <f ca="1">SUM(OFFSET(C5,1,0):OFFSET(C20,-1,0))</f>
        <v>0</v>
      </c>
      <c r="D20" s="54">
        <f ca="1">SUM(OFFSET(D5,1,0):OFFSET(D20,-1,0))</f>
        <v>0</v>
      </c>
      <c r="E20" s="16"/>
    </row>
    <row r="21" spans="2:5" ht="14.45" hidden="1" x14ac:dyDescent="0.3">
      <c r="B21" s="243" t="s">
        <v>17</v>
      </c>
      <c r="C21" s="244"/>
      <c r="D21" s="244"/>
      <c r="E21" s="245"/>
    </row>
    <row r="22" spans="2:5" ht="14.45" hidden="1" x14ac:dyDescent="0.3">
      <c r="B22" s="110" t="s">
        <v>19</v>
      </c>
      <c r="C22" s="111"/>
      <c r="D22" s="111"/>
      <c r="E22" s="112"/>
    </row>
    <row r="23" spans="2:5" ht="14.45" hidden="1" x14ac:dyDescent="0.3">
      <c r="B23" s="19" t="str">
        <f>"Subtotal - " &amp; B21</f>
        <v>Subtotal - Expanded Components</v>
      </c>
      <c r="C23" s="55">
        <f ca="1">SUM(OFFSET(C21,1,0):OFFSET(C23,-1,0))</f>
        <v>0</v>
      </c>
      <c r="D23" s="55">
        <f ca="1">SUM(OFFSET(D21,1,0):OFFSET(D23,-1,0))</f>
        <v>0</v>
      </c>
      <c r="E23" s="17"/>
    </row>
    <row r="24" spans="2:5" ht="14.45" x14ac:dyDescent="0.3">
      <c r="B24" s="171" t="s">
        <v>18</v>
      </c>
      <c r="C24" s="172">
        <f ca="1">SUM(C20,C23)</f>
        <v>0</v>
      </c>
      <c r="D24" s="172">
        <f ca="1">SUM(D20,D23)</f>
        <v>0</v>
      </c>
      <c r="E24" s="173"/>
    </row>
    <row r="25" spans="2:5" s="174" customFormat="1" ht="14.45" x14ac:dyDescent="0.3"/>
    <row r="26" spans="2:5" s="174" customFormat="1" ht="14.45" x14ac:dyDescent="0.3">
      <c r="B26" s="239"/>
      <c r="C26" s="239"/>
      <c r="D26" s="239"/>
      <c r="E26" s="239"/>
    </row>
    <row r="27" spans="2:5" s="174" customFormat="1" ht="14.45" x14ac:dyDescent="0.3">
      <c r="B27" s="175"/>
      <c r="C27" s="176"/>
      <c r="D27" s="176"/>
      <c r="E27" s="177"/>
    </row>
    <row r="28" spans="2:5" s="174" customFormat="1" ht="14.45" hidden="1" x14ac:dyDescent="0.3">
      <c r="B28" s="239"/>
      <c r="C28" s="239"/>
      <c r="D28" s="239"/>
      <c r="E28" s="239"/>
    </row>
    <row r="29" spans="2:5" s="174" customFormat="1" ht="14.45" x14ac:dyDescent="0.3">
      <c r="B29" s="178"/>
      <c r="C29" s="179"/>
      <c r="D29" s="179"/>
      <c r="E29" s="180"/>
    </row>
    <row r="30" spans="2:5" s="174" customFormat="1" ht="14.45" hidden="1" x14ac:dyDescent="0.3">
      <c r="B30" s="249"/>
      <c r="C30" s="249"/>
      <c r="D30" s="249"/>
      <c r="E30" s="249"/>
    </row>
    <row r="31" spans="2:5" s="174" customFormat="1" ht="14.45" hidden="1" x14ac:dyDescent="0.3">
      <c r="B31" s="249"/>
      <c r="C31" s="249"/>
      <c r="D31" s="249"/>
      <c r="E31" s="249"/>
    </row>
    <row r="32" spans="2:5" s="174" customFormat="1" ht="14.45" hidden="1" x14ac:dyDescent="0.3">
      <c r="B32" s="178"/>
      <c r="C32" s="179"/>
      <c r="D32" s="179"/>
      <c r="E32" s="181"/>
    </row>
    <row r="33" spans="2:5" s="174" customFormat="1" ht="14.45" hidden="1" x14ac:dyDescent="0.3">
      <c r="B33" s="239"/>
      <c r="C33" s="239"/>
      <c r="D33" s="239"/>
      <c r="E33" s="239"/>
    </row>
    <row r="34" spans="2:5" s="174" customFormat="1" ht="14.45" x14ac:dyDescent="0.3"/>
    <row r="35" spans="2:5" ht="14.45" x14ac:dyDescent="0.3"/>
  </sheetData>
  <sheetProtection password="E125" sheet="1" objects="1" scenarios="1" formatRows="0"/>
  <mergeCells count="9">
    <mergeCell ref="B33:E33"/>
    <mergeCell ref="B5:E5"/>
    <mergeCell ref="B21:E21"/>
    <mergeCell ref="B2:E2"/>
    <mergeCell ref="B28:E28"/>
    <mergeCell ref="B31:E31"/>
    <mergeCell ref="B26:E26"/>
    <mergeCell ref="B30:E30"/>
    <mergeCell ref="C3:E3"/>
  </mergeCells>
  <conditionalFormatting sqref="E6:E18 E22 E29 E32">
    <cfRule type="expression" dxfId="38" priority="245">
      <formula>#REF!=#REF!</formula>
    </cfRule>
  </conditionalFormatting>
  <conditionalFormatting sqref="C3">
    <cfRule type="expression" dxfId="37" priority="249">
      <formula>#REF!=#REF!</formula>
    </cfRule>
  </conditionalFormatting>
  <conditionalFormatting sqref="E19">
    <cfRule type="expression" dxfId="36" priority="1">
      <formula>#REF!=#REF!</formula>
    </cfRule>
  </conditionalFormatting>
  <printOptions horizontalCentered="1"/>
  <pageMargins left="0.25" right="0.25" top="0.75" bottom="0.25" header="0.3" footer="0.3"/>
  <pageSetup scale="99" fitToHeight="0" orientation="landscape" r:id="rId1"/>
  <headerFooter scaleWithDoc="0">
    <oddHeader>&amp;C&amp;"-,Bold"Client Name - Project Name
&amp;"-,Italic"&amp;10Pricing Forms -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539B"/>
    <pageSetUpPr fitToPage="1"/>
  </sheetPr>
  <dimension ref="A1:Q111"/>
  <sheetViews>
    <sheetView showGridLines="0" tabSelected="1" zoomScaleNormal="100" workbookViewId="0">
      <pane ySplit="4" topLeftCell="A5" activePane="bottomLeft" state="frozen"/>
      <selection activeCell="B6" sqref="B6"/>
      <selection pane="bottomLeft" activeCell="B2" sqref="B2:P2"/>
    </sheetView>
  </sheetViews>
  <sheetFormatPr defaultColWidth="0" defaultRowHeight="15" zeroHeight="1" x14ac:dyDescent="0.25"/>
  <cols>
    <col min="1" max="1" width="3.7109375" customWidth="1"/>
    <col min="2" max="2" width="41.85546875" customWidth="1"/>
    <col min="3" max="3" width="1.7109375" customWidth="1"/>
    <col min="4" max="5" width="12.7109375" customWidth="1"/>
    <col min="6" max="6" width="1.7109375" customWidth="1"/>
    <col min="7" max="9" width="12.7109375" customWidth="1"/>
    <col min="10" max="10" width="1.7109375" customWidth="1"/>
    <col min="11" max="13" width="12.7109375" customWidth="1"/>
    <col min="14" max="14" width="1.7109375" customWidth="1"/>
    <col min="15" max="16" width="12.7109375" customWidth="1"/>
    <col min="17" max="17" width="3.7109375" customWidth="1"/>
    <col min="18" max="16384" width="9.140625" hidden="1"/>
  </cols>
  <sheetData>
    <row r="1" spans="2:16" thickBot="1" x14ac:dyDescent="0.35"/>
    <row r="2" spans="2:16" s="1" customFormat="1" ht="20.100000000000001" customHeight="1" x14ac:dyDescent="0.3">
      <c r="B2" s="246" t="str">
        <f>'Vendor Checklist'!D6</f>
        <v>Vendor Name</v>
      </c>
      <c r="C2" s="247"/>
      <c r="D2" s="247"/>
      <c r="E2" s="247"/>
      <c r="F2" s="247"/>
      <c r="G2" s="247"/>
      <c r="H2" s="247"/>
      <c r="I2" s="247"/>
      <c r="J2" s="247"/>
      <c r="K2" s="247"/>
      <c r="L2" s="247"/>
      <c r="M2" s="247"/>
      <c r="N2" s="247"/>
      <c r="O2" s="247"/>
      <c r="P2" s="248"/>
    </row>
    <row r="3" spans="2:16" s="1" customFormat="1" ht="30" customHeight="1" x14ac:dyDescent="0.3">
      <c r="B3" s="105" t="str">
        <f ca="1">MID(CELL("Filename",B2),SEARCH("]",CELL("Filename",B2),1)+1,100)</f>
        <v>Module Summary</v>
      </c>
      <c r="C3" s="5"/>
      <c r="D3" s="257" t="s">
        <v>2</v>
      </c>
      <c r="E3" s="257"/>
      <c r="F3" s="5"/>
      <c r="G3" s="253" t="s">
        <v>3</v>
      </c>
      <c r="H3" s="253"/>
      <c r="I3" s="253"/>
      <c r="J3" s="5"/>
      <c r="K3" s="254" t="s">
        <v>4</v>
      </c>
      <c r="L3" s="254"/>
      <c r="M3" s="254"/>
      <c r="N3" s="5"/>
      <c r="O3" s="255" t="s">
        <v>5</v>
      </c>
      <c r="P3" s="256"/>
    </row>
    <row r="4" spans="2:16" s="1" customFormat="1" ht="30" customHeight="1" x14ac:dyDescent="0.3">
      <c r="B4" s="109" t="s">
        <v>141</v>
      </c>
      <c r="C4" s="5"/>
      <c r="D4" s="6" t="str">
        <f>'Proposal Summary'!C4</f>
        <v>One-Time
Cost</v>
      </c>
      <c r="E4" s="6" t="str">
        <f>'Proposal Summary'!D4</f>
        <v>On-Going
Annual Cost</v>
      </c>
      <c r="F4" s="5"/>
      <c r="G4" s="7" t="s">
        <v>7</v>
      </c>
      <c r="H4" s="7" t="s">
        <v>6</v>
      </c>
      <c r="I4" s="7" t="s">
        <v>8</v>
      </c>
      <c r="J4" s="5"/>
      <c r="K4" s="8" t="s">
        <v>7</v>
      </c>
      <c r="L4" s="8" t="s">
        <v>6</v>
      </c>
      <c r="M4" s="8" t="s">
        <v>8</v>
      </c>
      <c r="N4" s="5"/>
      <c r="O4" s="12" t="str">
        <f>'Proposal Summary'!C4 &amp; "s"</f>
        <v>One-Time
Costs</v>
      </c>
      <c r="P4" s="13" t="str">
        <f>'Proposal Summary'!D4 &amp; "s"</f>
        <v>On-Going
Annual Costs</v>
      </c>
    </row>
    <row r="5" spans="2:16" s="1" customFormat="1" ht="15" hidden="1" customHeight="1" x14ac:dyDescent="0.3">
      <c r="B5" s="92" t="s">
        <v>0</v>
      </c>
      <c r="C5" s="10"/>
      <c r="D5" s="265"/>
      <c r="E5" s="266"/>
      <c r="F5" s="10"/>
      <c r="G5" s="265"/>
      <c r="H5" s="266"/>
      <c r="I5" s="267"/>
      <c r="J5" s="10"/>
      <c r="K5" s="265"/>
      <c r="L5" s="266"/>
      <c r="M5" s="267"/>
      <c r="N5" s="10"/>
      <c r="O5" s="265"/>
      <c r="P5" s="268"/>
    </row>
    <row r="6" spans="2:16" ht="14.45" x14ac:dyDescent="0.3">
      <c r="B6" s="116" t="s">
        <v>145</v>
      </c>
      <c r="C6" s="117"/>
      <c r="D6" s="111">
        <f>'Application Software'!C6</f>
        <v>0</v>
      </c>
      <c r="E6" s="111">
        <f>'Application Software'!D6</f>
        <v>0</v>
      </c>
      <c r="F6" s="117"/>
      <c r="G6" s="118">
        <f>'Implementation Services'!C6</f>
        <v>0</v>
      </c>
      <c r="H6" s="119">
        <f>'Implementation Services'!D6</f>
        <v>0</v>
      </c>
      <c r="I6" s="119">
        <f>'Implementation Services'!E6</f>
        <v>0</v>
      </c>
      <c r="J6" s="117"/>
      <c r="K6" s="118">
        <f>'Technical Training'!C6</f>
        <v>0</v>
      </c>
      <c r="L6" s="119">
        <f>'Technical Training'!D6</f>
        <v>0</v>
      </c>
      <c r="M6" s="120">
        <f>'Technical Training'!E6</f>
        <v>0</v>
      </c>
      <c r="N6" s="117"/>
      <c r="O6" s="121">
        <f t="shared" ref="O6:O40" si="0">SUM(D6,I6,M6)</f>
        <v>0</v>
      </c>
      <c r="P6" s="122">
        <f t="shared" ref="P6:P40" si="1">E6</f>
        <v>0</v>
      </c>
    </row>
    <row r="7" spans="2:16" ht="14.45" x14ac:dyDescent="0.3">
      <c r="B7" s="116" t="s">
        <v>146</v>
      </c>
      <c r="C7" s="117"/>
      <c r="D7" s="111">
        <f>'Application Software'!C7</f>
        <v>0</v>
      </c>
      <c r="E7" s="111">
        <f>'Application Software'!D7</f>
        <v>0</v>
      </c>
      <c r="F7" s="117"/>
      <c r="G7" s="118">
        <f>'Implementation Services'!C7</f>
        <v>0</v>
      </c>
      <c r="H7" s="119">
        <f>'Implementation Services'!D7</f>
        <v>0</v>
      </c>
      <c r="I7" s="119">
        <f>'Implementation Services'!E7</f>
        <v>0</v>
      </c>
      <c r="J7" s="117"/>
      <c r="K7" s="118">
        <f>'Technical Training'!C7</f>
        <v>0</v>
      </c>
      <c r="L7" s="119">
        <f>'Technical Training'!D7</f>
        <v>0</v>
      </c>
      <c r="M7" s="120">
        <f>'Technical Training'!E7</f>
        <v>0</v>
      </c>
      <c r="N7" s="117"/>
      <c r="O7" s="121">
        <f t="shared" si="0"/>
        <v>0</v>
      </c>
      <c r="P7" s="122">
        <f t="shared" si="1"/>
        <v>0</v>
      </c>
    </row>
    <row r="8" spans="2:16" ht="14.45" x14ac:dyDescent="0.3">
      <c r="B8" s="116" t="s">
        <v>147</v>
      </c>
      <c r="C8" s="117"/>
      <c r="D8" s="111">
        <f>'Application Software'!C8</f>
        <v>0</v>
      </c>
      <c r="E8" s="111">
        <f>'Application Software'!D8</f>
        <v>0</v>
      </c>
      <c r="F8" s="117"/>
      <c r="G8" s="118">
        <f>'Implementation Services'!C8</f>
        <v>0</v>
      </c>
      <c r="H8" s="119">
        <f>'Implementation Services'!D8</f>
        <v>0</v>
      </c>
      <c r="I8" s="119">
        <f>'Implementation Services'!E8</f>
        <v>0</v>
      </c>
      <c r="J8" s="117"/>
      <c r="K8" s="118">
        <f>'Technical Training'!C8</f>
        <v>0</v>
      </c>
      <c r="L8" s="119">
        <f>'Technical Training'!D8</f>
        <v>0</v>
      </c>
      <c r="M8" s="120">
        <f>'Technical Training'!E8</f>
        <v>0</v>
      </c>
      <c r="N8" s="117"/>
      <c r="O8" s="121">
        <f t="shared" si="0"/>
        <v>0</v>
      </c>
      <c r="P8" s="122">
        <f t="shared" si="1"/>
        <v>0</v>
      </c>
    </row>
    <row r="9" spans="2:16" ht="14.45" x14ac:dyDescent="0.3">
      <c r="B9" s="116" t="s">
        <v>148</v>
      </c>
      <c r="C9" s="117"/>
      <c r="D9" s="111">
        <f>'Application Software'!C9</f>
        <v>0</v>
      </c>
      <c r="E9" s="111">
        <f>'Application Software'!D9</f>
        <v>0</v>
      </c>
      <c r="F9" s="117"/>
      <c r="G9" s="118">
        <f>'Implementation Services'!C9</f>
        <v>0</v>
      </c>
      <c r="H9" s="119">
        <f>'Implementation Services'!D9</f>
        <v>0</v>
      </c>
      <c r="I9" s="119">
        <f>'Implementation Services'!E9</f>
        <v>0</v>
      </c>
      <c r="J9" s="117"/>
      <c r="K9" s="118">
        <f>'Technical Training'!C9</f>
        <v>0</v>
      </c>
      <c r="L9" s="119">
        <f>'Technical Training'!D9</f>
        <v>0</v>
      </c>
      <c r="M9" s="120">
        <f>'Technical Training'!E9</f>
        <v>0</v>
      </c>
      <c r="N9" s="117"/>
      <c r="O9" s="121">
        <f t="shared" si="0"/>
        <v>0</v>
      </c>
      <c r="P9" s="122">
        <f t="shared" si="1"/>
        <v>0</v>
      </c>
    </row>
    <row r="10" spans="2:16" ht="14.45" x14ac:dyDescent="0.3">
      <c r="B10" s="116" t="s">
        <v>149</v>
      </c>
      <c r="C10" s="117"/>
      <c r="D10" s="111">
        <f>'Application Software'!C10</f>
        <v>0</v>
      </c>
      <c r="E10" s="111">
        <f>'Application Software'!D10</f>
        <v>0</v>
      </c>
      <c r="F10" s="117"/>
      <c r="G10" s="118">
        <f>'Implementation Services'!C10</f>
        <v>0</v>
      </c>
      <c r="H10" s="119">
        <f>'Implementation Services'!D10</f>
        <v>0</v>
      </c>
      <c r="I10" s="119">
        <f>'Implementation Services'!E10</f>
        <v>0</v>
      </c>
      <c r="J10" s="117"/>
      <c r="K10" s="118">
        <f>'Technical Training'!C10</f>
        <v>0</v>
      </c>
      <c r="L10" s="119">
        <f>'Technical Training'!D10</f>
        <v>0</v>
      </c>
      <c r="M10" s="120">
        <f>'Technical Training'!E10</f>
        <v>0</v>
      </c>
      <c r="N10" s="117"/>
      <c r="O10" s="121">
        <f t="shared" si="0"/>
        <v>0</v>
      </c>
      <c r="P10" s="122">
        <f t="shared" si="1"/>
        <v>0</v>
      </c>
    </row>
    <row r="11" spans="2:16" ht="14.45" x14ac:dyDescent="0.3">
      <c r="B11" s="116" t="s">
        <v>150</v>
      </c>
      <c r="C11" s="117"/>
      <c r="D11" s="111">
        <f>'Application Software'!C11</f>
        <v>0</v>
      </c>
      <c r="E11" s="111">
        <f>'Application Software'!D11</f>
        <v>0</v>
      </c>
      <c r="F11" s="117"/>
      <c r="G11" s="118">
        <f>'Implementation Services'!C11</f>
        <v>0</v>
      </c>
      <c r="H11" s="119">
        <f>'Implementation Services'!D11</f>
        <v>0</v>
      </c>
      <c r="I11" s="119">
        <f>'Implementation Services'!E11</f>
        <v>0</v>
      </c>
      <c r="J11" s="117"/>
      <c r="K11" s="118">
        <f>'Technical Training'!C11</f>
        <v>0</v>
      </c>
      <c r="L11" s="119">
        <f>'Technical Training'!D11</f>
        <v>0</v>
      </c>
      <c r="M11" s="120">
        <f>'Technical Training'!E11</f>
        <v>0</v>
      </c>
      <c r="N11" s="117"/>
      <c r="O11" s="121">
        <f t="shared" si="0"/>
        <v>0</v>
      </c>
      <c r="P11" s="122">
        <f t="shared" si="1"/>
        <v>0</v>
      </c>
    </row>
    <row r="12" spans="2:16" ht="14.45" x14ac:dyDescent="0.3">
      <c r="B12" s="116" t="s">
        <v>151</v>
      </c>
      <c r="C12" s="117"/>
      <c r="D12" s="111">
        <f>'Application Software'!C12</f>
        <v>0</v>
      </c>
      <c r="E12" s="111">
        <f>'Application Software'!D12</f>
        <v>0</v>
      </c>
      <c r="F12" s="117"/>
      <c r="G12" s="118">
        <f>'Implementation Services'!C12</f>
        <v>0</v>
      </c>
      <c r="H12" s="119">
        <f>'Implementation Services'!D12</f>
        <v>0</v>
      </c>
      <c r="I12" s="119">
        <f>'Implementation Services'!E12</f>
        <v>0</v>
      </c>
      <c r="J12" s="117"/>
      <c r="K12" s="118">
        <f>'Technical Training'!C12</f>
        <v>0</v>
      </c>
      <c r="L12" s="119">
        <f>'Technical Training'!D12</f>
        <v>0</v>
      </c>
      <c r="M12" s="120">
        <f>'Technical Training'!E12</f>
        <v>0</v>
      </c>
      <c r="N12" s="117"/>
      <c r="O12" s="121">
        <f t="shared" si="0"/>
        <v>0</v>
      </c>
      <c r="P12" s="122">
        <f t="shared" si="1"/>
        <v>0</v>
      </c>
    </row>
    <row r="13" spans="2:16" ht="14.45" x14ac:dyDescent="0.3">
      <c r="B13" s="116" t="s">
        <v>152</v>
      </c>
      <c r="C13" s="117"/>
      <c r="D13" s="111">
        <f>'Application Software'!C13</f>
        <v>0</v>
      </c>
      <c r="E13" s="111">
        <f>'Application Software'!D13</f>
        <v>0</v>
      </c>
      <c r="F13" s="117"/>
      <c r="G13" s="118">
        <f>'Implementation Services'!C13</f>
        <v>0</v>
      </c>
      <c r="H13" s="119">
        <f>'Implementation Services'!D13</f>
        <v>0</v>
      </c>
      <c r="I13" s="119">
        <f>'Implementation Services'!E13</f>
        <v>0</v>
      </c>
      <c r="J13" s="117"/>
      <c r="K13" s="118">
        <f>'Technical Training'!C13</f>
        <v>0</v>
      </c>
      <c r="L13" s="119">
        <f>'Technical Training'!D13</f>
        <v>0</v>
      </c>
      <c r="M13" s="120">
        <f>'Technical Training'!E13</f>
        <v>0</v>
      </c>
      <c r="N13" s="117"/>
      <c r="O13" s="121">
        <f t="shared" si="0"/>
        <v>0</v>
      </c>
      <c r="P13" s="122">
        <f t="shared" si="1"/>
        <v>0</v>
      </c>
    </row>
    <row r="14" spans="2:16" ht="14.45" x14ac:dyDescent="0.3">
      <c r="B14" s="116" t="s">
        <v>153</v>
      </c>
      <c r="C14" s="117"/>
      <c r="D14" s="111">
        <f>'Application Software'!C14</f>
        <v>0</v>
      </c>
      <c r="E14" s="111">
        <f>'Application Software'!D14</f>
        <v>0</v>
      </c>
      <c r="F14" s="117"/>
      <c r="G14" s="118">
        <f>'Implementation Services'!C14</f>
        <v>0</v>
      </c>
      <c r="H14" s="119">
        <f>'Implementation Services'!D14</f>
        <v>0</v>
      </c>
      <c r="I14" s="119">
        <f>'Implementation Services'!E14</f>
        <v>0</v>
      </c>
      <c r="J14" s="117"/>
      <c r="K14" s="118">
        <f>'Technical Training'!C14</f>
        <v>0</v>
      </c>
      <c r="L14" s="119">
        <f>'Technical Training'!D14</f>
        <v>0</v>
      </c>
      <c r="M14" s="120">
        <f>'Technical Training'!E14</f>
        <v>0</v>
      </c>
      <c r="N14" s="117"/>
      <c r="O14" s="121">
        <f t="shared" si="0"/>
        <v>0</v>
      </c>
      <c r="P14" s="122">
        <f t="shared" si="1"/>
        <v>0</v>
      </c>
    </row>
    <row r="15" spans="2:16" ht="14.45" x14ac:dyDescent="0.3">
      <c r="B15" s="116" t="s">
        <v>157</v>
      </c>
      <c r="C15" s="117"/>
      <c r="D15" s="111">
        <f>'Application Software'!C15</f>
        <v>0</v>
      </c>
      <c r="E15" s="111">
        <f>'Application Software'!D15</f>
        <v>0</v>
      </c>
      <c r="F15" s="117"/>
      <c r="G15" s="118">
        <f>'Implementation Services'!C15</f>
        <v>0</v>
      </c>
      <c r="H15" s="119">
        <f>'Implementation Services'!D15</f>
        <v>0</v>
      </c>
      <c r="I15" s="119">
        <f>'Implementation Services'!E15</f>
        <v>0</v>
      </c>
      <c r="J15" s="117"/>
      <c r="K15" s="118">
        <f>'Technical Training'!C15</f>
        <v>0</v>
      </c>
      <c r="L15" s="119">
        <f>'Technical Training'!D15</f>
        <v>0</v>
      </c>
      <c r="M15" s="120">
        <f>'Technical Training'!E15</f>
        <v>0</v>
      </c>
      <c r="N15" s="117"/>
      <c r="O15" s="121">
        <f t="shared" si="0"/>
        <v>0</v>
      </c>
      <c r="P15" s="122">
        <f t="shared" si="1"/>
        <v>0</v>
      </c>
    </row>
    <row r="16" spans="2:16" ht="14.45" x14ac:dyDescent="0.3">
      <c r="B16" s="116" t="s">
        <v>154</v>
      </c>
      <c r="C16" s="117"/>
      <c r="D16" s="111">
        <f>'Application Software'!C16</f>
        <v>0</v>
      </c>
      <c r="E16" s="111">
        <f>'Application Software'!D16</f>
        <v>0</v>
      </c>
      <c r="F16" s="117"/>
      <c r="G16" s="118">
        <f>'Implementation Services'!C16</f>
        <v>0</v>
      </c>
      <c r="H16" s="119">
        <f>'Implementation Services'!D16</f>
        <v>0</v>
      </c>
      <c r="I16" s="119">
        <f>'Implementation Services'!E16</f>
        <v>0</v>
      </c>
      <c r="J16" s="117"/>
      <c r="K16" s="118">
        <f>'Technical Training'!C16</f>
        <v>0</v>
      </c>
      <c r="L16" s="119">
        <f>'Technical Training'!D16</f>
        <v>0</v>
      </c>
      <c r="M16" s="120">
        <f>'Technical Training'!E16</f>
        <v>0</v>
      </c>
      <c r="N16" s="117"/>
      <c r="O16" s="121">
        <f t="shared" si="0"/>
        <v>0</v>
      </c>
      <c r="P16" s="122">
        <f t="shared" si="1"/>
        <v>0</v>
      </c>
    </row>
    <row r="17" spans="2:16" ht="14.45" x14ac:dyDescent="0.3">
      <c r="B17" s="116" t="s">
        <v>155</v>
      </c>
      <c r="C17" s="117"/>
      <c r="D17" s="111">
        <f>'Application Software'!C17</f>
        <v>0</v>
      </c>
      <c r="E17" s="111">
        <f>'Application Software'!D17</f>
        <v>0</v>
      </c>
      <c r="F17" s="117"/>
      <c r="G17" s="118">
        <f>'Implementation Services'!C17</f>
        <v>0</v>
      </c>
      <c r="H17" s="119">
        <f>'Implementation Services'!D17</f>
        <v>0</v>
      </c>
      <c r="I17" s="119">
        <f>'Implementation Services'!E17</f>
        <v>0</v>
      </c>
      <c r="J17" s="117"/>
      <c r="K17" s="118">
        <f>'Technical Training'!C17</f>
        <v>0</v>
      </c>
      <c r="L17" s="119">
        <f>'Technical Training'!D17</f>
        <v>0</v>
      </c>
      <c r="M17" s="120">
        <f>'Technical Training'!E17</f>
        <v>0</v>
      </c>
      <c r="N17" s="117"/>
      <c r="O17" s="121">
        <f t="shared" si="0"/>
        <v>0</v>
      </c>
      <c r="P17" s="122">
        <f t="shared" si="1"/>
        <v>0</v>
      </c>
    </row>
    <row r="18" spans="2:16" ht="14.45" x14ac:dyDescent="0.3">
      <c r="B18" s="116" t="s">
        <v>156</v>
      </c>
      <c r="C18" s="117"/>
      <c r="D18" s="111">
        <f>'Application Software'!C18</f>
        <v>0</v>
      </c>
      <c r="E18" s="111">
        <f>'Application Software'!D18</f>
        <v>0</v>
      </c>
      <c r="F18" s="117"/>
      <c r="G18" s="118">
        <f>'Implementation Services'!C18</f>
        <v>0</v>
      </c>
      <c r="H18" s="119">
        <f>'Implementation Services'!D18</f>
        <v>0</v>
      </c>
      <c r="I18" s="119">
        <f>'Implementation Services'!E18</f>
        <v>0</v>
      </c>
      <c r="J18" s="117"/>
      <c r="K18" s="118">
        <f>'Technical Training'!C18</f>
        <v>0</v>
      </c>
      <c r="L18" s="119">
        <f>'Technical Training'!D18</f>
        <v>0</v>
      </c>
      <c r="M18" s="120">
        <f>'Technical Training'!E18</f>
        <v>0</v>
      </c>
      <c r="N18" s="117"/>
      <c r="O18" s="121">
        <f t="shared" si="0"/>
        <v>0</v>
      </c>
      <c r="P18" s="122">
        <f t="shared" si="1"/>
        <v>0</v>
      </c>
    </row>
    <row r="19" spans="2:16" ht="14.45" x14ac:dyDescent="0.3">
      <c r="B19" s="116" t="s">
        <v>158</v>
      </c>
      <c r="C19" s="117"/>
      <c r="D19" s="111">
        <f>'Application Software'!C19</f>
        <v>0</v>
      </c>
      <c r="E19" s="111">
        <f>'Application Software'!D19</f>
        <v>0</v>
      </c>
      <c r="F19" s="117"/>
      <c r="G19" s="118">
        <f>'Implementation Services'!C19</f>
        <v>0</v>
      </c>
      <c r="H19" s="119">
        <f>'Implementation Services'!D19</f>
        <v>0</v>
      </c>
      <c r="I19" s="119">
        <f>'Implementation Services'!E19</f>
        <v>0</v>
      </c>
      <c r="J19" s="117"/>
      <c r="K19" s="118">
        <f>'Technical Training'!C19</f>
        <v>0</v>
      </c>
      <c r="L19" s="119">
        <f>'Technical Training'!D19</f>
        <v>0</v>
      </c>
      <c r="M19" s="120">
        <f>'Technical Training'!E19</f>
        <v>0</v>
      </c>
      <c r="N19" s="117"/>
      <c r="O19" s="121">
        <f t="shared" ref="O19" si="2">SUM(D19,I19,M19)</f>
        <v>0</v>
      </c>
      <c r="P19" s="122">
        <f t="shared" ref="P19" si="3">E19</f>
        <v>0</v>
      </c>
    </row>
    <row r="20" spans="2:16" ht="14.45" x14ac:dyDescent="0.3">
      <c r="B20" s="116" t="s">
        <v>233</v>
      </c>
      <c r="C20" s="117"/>
      <c r="D20" s="111">
        <f>'Application Software'!C20</f>
        <v>0</v>
      </c>
      <c r="E20" s="111">
        <f>'Application Software'!D20</f>
        <v>0</v>
      </c>
      <c r="F20" s="117"/>
      <c r="G20" s="118">
        <f>'Implementation Services'!C20</f>
        <v>0</v>
      </c>
      <c r="H20" s="119">
        <f>'Implementation Services'!D20</f>
        <v>0</v>
      </c>
      <c r="I20" s="119">
        <f>'Implementation Services'!E20</f>
        <v>0</v>
      </c>
      <c r="J20" s="117"/>
      <c r="K20" s="118">
        <f>'Technical Training'!C20</f>
        <v>0</v>
      </c>
      <c r="L20" s="119">
        <f>'Technical Training'!D20</f>
        <v>0</v>
      </c>
      <c r="M20" s="120">
        <f>'Technical Training'!E20</f>
        <v>0</v>
      </c>
      <c r="N20" s="117"/>
      <c r="O20" s="121">
        <f t="shared" si="0"/>
        <v>0</v>
      </c>
      <c r="P20" s="122">
        <f t="shared" si="1"/>
        <v>0</v>
      </c>
    </row>
    <row r="21" spans="2:16" ht="14.45" x14ac:dyDescent="0.3">
      <c r="B21" s="184" t="s">
        <v>89</v>
      </c>
      <c r="C21" s="117"/>
      <c r="D21" s="111">
        <f>'Application Software'!C21</f>
        <v>0</v>
      </c>
      <c r="E21" s="111">
        <f>'Application Software'!D21</f>
        <v>0</v>
      </c>
      <c r="F21" s="117"/>
      <c r="G21" s="118">
        <f>'Implementation Services'!C21</f>
        <v>0</v>
      </c>
      <c r="H21" s="119">
        <f>'Implementation Services'!D21</f>
        <v>0</v>
      </c>
      <c r="I21" s="119">
        <f>'Implementation Services'!E21</f>
        <v>0</v>
      </c>
      <c r="J21" s="117"/>
      <c r="K21" s="118">
        <f>'Technical Training'!C21</f>
        <v>0</v>
      </c>
      <c r="L21" s="119">
        <f>'Technical Training'!D21</f>
        <v>0</v>
      </c>
      <c r="M21" s="120">
        <f>'Technical Training'!E21</f>
        <v>0</v>
      </c>
      <c r="N21" s="117"/>
      <c r="O21" s="121">
        <f t="shared" ref="O21:O34" si="4">SUM(D21,I21,M21)</f>
        <v>0</v>
      </c>
      <c r="P21" s="122">
        <f t="shared" ref="P21:P34" si="5">E21</f>
        <v>0</v>
      </c>
    </row>
    <row r="22" spans="2:16" ht="14.45" x14ac:dyDescent="0.3">
      <c r="B22" s="184" t="s">
        <v>90</v>
      </c>
      <c r="C22" s="117"/>
      <c r="D22" s="111">
        <f>'Application Software'!C22</f>
        <v>0</v>
      </c>
      <c r="E22" s="111">
        <f>'Application Software'!D22</f>
        <v>0</v>
      </c>
      <c r="F22" s="117"/>
      <c r="G22" s="118">
        <f>'Implementation Services'!C22</f>
        <v>0</v>
      </c>
      <c r="H22" s="119">
        <f>'Implementation Services'!D22</f>
        <v>0</v>
      </c>
      <c r="I22" s="119">
        <f>'Implementation Services'!E22</f>
        <v>0</v>
      </c>
      <c r="J22" s="117"/>
      <c r="K22" s="118">
        <f>'Technical Training'!C22</f>
        <v>0</v>
      </c>
      <c r="L22" s="119">
        <f>'Technical Training'!D22</f>
        <v>0</v>
      </c>
      <c r="M22" s="120">
        <f>'Technical Training'!E22</f>
        <v>0</v>
      </c>
      <c r="N22" s="117"/>
      <c r="O22" s="121">
        <f t="shared" si="4"/>
        <v>0</v>
      </c>
      <c r="P22" s="122">
        <f t="shared" si="5"/>
        <v>0</v>
      </c>
    </row>
    <row r="23" spans="2:16" ht="14.45" x14ac:dyDescent="0.3">
      <c r="B23" s="184" t="s">
        <v>91</v>
      </c>
      <c r="C23" s="117"/>
      <c r="D23" s="111">
        <f>'Application Software'!C23</f>
        <v>0</v>
      </c>
      <c r="E23" s="111">
        <f>'Application Software'!D23</f>
        <v>0</v>
      </c>
      <c r="F23" s="117"/>
      <c r="G23" s="118">
        <f>'Implementation Services'!C23</f>
        <v>0</v>
      </c>
      <c r="H23" s="119">
        <f>'Implementation Services'!D23</f>
        <v>0</v>
      </c>
      <c r="I23" s="119">
        <f>'Implementation Services'!E23</f>
        <v>0</v>
      </c>
      <c r="J23" s="117"/>
      <c r="K23" s="118">
        <f>'Technical Training'!C23</f>
        <v>0</v>
      </c>
      <c r="L23" s="119">
        <f>'Technical Training'!D23</f>
        <v>0</v>
      </c>
      <c r="M23" s="120">
        <f>'Technical Training'!E23</f>
        <v>0</v>
      </c>
      <c r="N23" s="117"/>
      <c r="O23" s="121">
        <f t="shared" si="4"/>
        <v>0</v>
      </c>
      <c r="P23" s="122">
        <f t="shared" si="5"/>
        <v>0</v>
      </c>
    </row>
    <row r="24" spans="2:16" ht="14.45" x14ac:dyDescent="0.3">
      <c r="B24" s="184" t="s">
        <v>92</v>
      </c>
      <c r="C24" s="117"/>
      <c r="D24" s="111">
        <f>'Application Software'!C24</f>
        <v>0</v>
      </c>
      <c r="E24" s="111">
        <f>'Application Software'!D24</f>
        <v>0</v>
      </c>
      <c r="F24" s="117"/>
      <c r="G24" s="118">
        <f>'Implementation Services'!C24</f>
        <v>0</v>
      </c>
      <c r="H24" s="119">
        <f>'Implementation Services'!D24</f>
        <v>0</v>
      </c>
      <c r="I24" s="119">
        <f>'Implementation Services'!E24</f>
        <v>0</v>
      </c>
      <c r="J24" s="117"/>
      <c r="K24" s="118">
        <f>'Technical Training'!C24</f>
        <v>0</v>
      </c>
      <c r="L24" s="119">
        <f>'Technical Training'!D24</f>
        <v>0</v>
      </c>
      <c r="M24" s="120">
        <f>'Technical Training'!E24</f>
        <v>0</v>
      </c>
      <c r="N24" s="117"/>
      <c r="O24" s="121">
        <f t="shared" si="4"/>
        <v>0</v>
      </c>
      <c r="P24" s="122">
        <f t="shared" si="5"/>
        <v>0</v>
      </c>
    </row>
    <row r="25" spans="2:16" ht="14.45" x14ac:dyDescent="0.3">
      <c r="B25" s="184" t="s">
        <v>93</v>
      </c>
      <c r="C25" s="117"/>
      <c r="D25" s="111">
        <f>'Application Software'!C25</f>
        <v>0</v>
      </c>
      <c r="E25" s="111">
        <f>'Application Software'!D25</f>
        <v>0</v>
      </c>
      <c r="F25" s="117"/>
      <c r="G25" s="118">
        <f>'Implementation Services'!C25</f>
        <v>0</v>
      </c>
      <c r="H25" s="119">
        <f>'Implementation Services'!D25</f>
        <v>0</v>
      </c>
      <c r="I25" s="119">
        <f>'Implementation Services'!E25</f>
        <v>0</v>
      </c>
      <c r="J25" s="117"/>
      <c r="K25" s="118">
        <f>'Technical Training'!C25</f>
        <v>0</v>
      </c>
      <c r="L25" s="119">
        <f>'Technical Training'!D25</f>
        <v>0</v>
      </c>
      <c r="M25" s="120">
        <f>'Technical Training'!E25</f>
        <v>0</v>
      </c>
      <c r="N25" s="117"/>
      <c r="O25" s="121">
        <f t="shared" si="4"/>
        <v>0</v>
      </c>
      <c r="P25" s="122">
        <f t="shared" si="5"/>
        <v>0</v>
      </c>
    </row>
    <row r="26" spans="2:16" ht="14.45" x14ac:dyDescent="0.3">
      <c r="B26" s="184" t="s">
        <v>94</v>
      </c>
      <c r="C26" s="117"/>
      <c r="D26" s="111">
        <f>'Application Software'!C26</f>
        <v>0</v>
      </c>
      <c r="E26" s="111">
        <f>'Application Software'!D26</f>
        <v>0</v>
      </c>
      <c r="F26" s="117"/>
      <c r="G26" s="118">
        <f>'Implementation Services'!C26</f>
        <v>0</v>
      </c>
      <c r="H26" s="119">
        <f>'Implementation Services'!D26</f>
        <v>0</v>
      </c>
      <c r="I26" s="119">
        <f>'Implementation Services'!E26</f>
        <v>0</v>
      </c>
      <c r="J26" s="117"/>
      <c r="K26" s="118">
        <f>'Technical Training'!C26</f>
        <v>0</v>
      </c>
      <c r="L26" s="119">
        <f>'Technical Training'!D26</f>
        <v>0</v>
      </c>
      <c r="M26" s="120">
        <f>'Technical Training'!E26</f>
        <v>0</v>
      </c>
      <c r="N26" s="117"/>
      <c r="O26" s="121">
        <f t="shared" si="4"/>
        <v>0</v>
      </c>
      <c r="P26" s="122">
        <f t="shared" si="5"/>
        <v>0</v>
      </c>
    </row>
    <row r="27" spans="2:16" ht="14.45" x14ac:dyDescent="0.3">
      <c r="B27" s="184" t="s">
        <v>95</v>
      </c>
      <c r="C27" s="117"/>
      <c r="D27" s="111">
        <f>'Application Software'!C27</f>
        <v>0</v>
      </c>
      <c r="E27" s="111">
        <f>'Application Software'!D27</f>
        <v>0</v>
      </c>
      <c r="F27" s="117"/>
      <c r="G27" s="118">
        <f>'Implementation Services'!C27</f>
        <v>0</v>
      </c>
      <c r="H27" s="119">
        <f>'Implementation Services'!D27</f>
        <v>0</v>
      </c>
      <c r="I27" s="119">
        <f>'Implementation Services'!E27</f>
        <v>0</v>
      </c>
      <c r="J27" s="117"/>
      <c r="K27" s="118">
        <f>'Technical Training'!C27</f>
        <v>0</v>
      </c>
      <c r="L27" s="119">
        <f>'Technical Training'!D27</f>
        <v>0</v>
      </c>
      <c r="M27" s="120">
        <f>'Technical Training'!E27</f>
        <v>0</v>
      </c>
      <c r="N27" s="117"/>
      <c r="O27" s="121">
        <f t="shared" si="4"/>
        <v>0</v>
      </c>
      <c r="P27" s="122">
        <f t="shared" si="5"/>
        <v>0</v>
      </c>
    </row>
    <row r="28" spans="2:16" ht="14.45" x14ac:dyDescent="0.3">
      <c r="B28" s="184" t="s">
        <v>96</v>
      </c>
      <c r="C28" s="117"/>
      <c r="D28" s="111">
        <f>'Application Software'!C28</f>
        <v>0</v>
      </c>
      <c r="E28" s="111">
        <f>'Application Software'!D28</f>
        <v>0</v>
      </c>
      <c r="F28" s="117"/>
      <c r="G28" s="118">
        <f>'Implementation Services'!C28</f>
        <v>0</v>
      </c>
      <c r="H28" s="119">
        <f>'Implementation Services'!D28</f>
        <v>0</v>
      </c>
      <c r="I28" s="119">
        <f>'Implementation Services'!E28</f>
        <v>0</v>
      </c>
      <c r="J28" s="117"/>
      <c r="K28" s="118">
        <f>'Technical Training'!C28</f>
        <v>0</v>
      </c>
      <c r="L28" s="119">
        <f>'Technical Training'!D28</f>
        <v>0</v>
      </c>
      <c r="M28" s="120">
        <f>'Technical Training'!E28</f>
        <v>0</v>
      </c>
      <c r="N28" s="117"/>
      <c r="O28" s="121">
        <f t="shared" si="4"/>
        <v>0</v>
      </c>
      <c r="P28" s="122">
        <f t="shared" si="5"/>
        <v>0</v>
      </c>
    </row>
    <row r="29" spans="2:16" ht="14.45" x14ac:dyDescent="0.3">
      <c r="B29" s="184" t="s">
        <v>97</v>
      </c>
      <c r="C29" s="117"/>
      <c r="D29" s="111">
        <f>'Application Software'!C29</f>
        <v>0</v>
      </c>
      <c r="E29" s="111">
        <f>'Application Software'!D29</f>
        <v>0</v>
      </c>
      <c r="F29" s="117"/>
      <c r="G29" s="118">
        <f>'Implementation Services'!C29</f>
        <v>0</v>
      </c>
      <c r="H29" s="119">
        <f>'Implementation Services'!D29</f>
        <v>0</v>
      </c>
      <c r="I29" s="119">
        <f>'Implementation Services'!E29</f>
        <v>0</v>
      </c>
      <c r="J29" s="117"/>
      <c r="K29" s="118">
        <f>'Technical Training'!C29</f>
        <v>0</v>
      </c>
      <c r="L29" s="119">
        <f>'Technical Training'!D29</f>
        <v>0</v>
      </c>
      <c r="M29" s="120">
        <f>'Technical Training'!E29</f>
        <v>0</v>
      </c>
      <c r="N29" s="117"/>
      <c r="O29" s="121">
        <f t="shared" si="4"/>
        <v>0</v>
      </c>
      <c r="P29" s="122">
        <f t="shared" si="5"/>
        <v>0</v>
      </c>
    </row>
    <row r="30" spans="2:16" ht="14.45" x14ac:dyDescent="0.3">
      <c r="B30" s="184" t="s">
        <v>98</v>
      </c>
      <c r="C30" s="117"/>
      <c r="D30" s="111">
        <f>'Application Software'!C30</f>
        <v>0</v>
      </c>
      <c r="E30" s="111">
        <f>'Application Software'!D30</f>
        <v>0</v>
      </c>
      <c r="F30" s="117"/>
      <c r="G30" s="118">
        <f>'Implementation Services'!C30</f>
        <v>0</v>
      </c>
      <c r="H30" s="119">
        <f>'Implementation Services'!D30</f>
        <v>0</v>
      </c>
      <c r="I30" s="119">
        <f>'Implementation Services'!E30</f>
        <v>0</v>
      </c>
      <c r="J30" s="117"/>
      <c r="K30" s="118">
        <f>'Technical Training'!C30</f>
        <v>0</v>
      </c>
      <c r="L30" s="119">
        <f>'Technical Training'!D30</f>
        <v>0</v>
      </c>
      <c r="M30" s="120">
        <f>'Technical Training'!E30</f>
        <v>0</v>
      </c>
      <c r="N30" s="117"/>
      <c r="O30" s="121">
        <f t="shared" si="4"/>
        <v>0</v>
      </c>
      <c r="P30" s="122">
        <f t="shared" si="5"/>
        <v>0</v>
      </c>
    </row>
    <row r="31" spans="2:16" ht="14.45" x14ac:dyDescent="0.3">
      <c r="B31" s="184" t="s">
        <v>99</v>
      </c>
      <c r="C31" s="117"/>
      <c r="D31" s="111">
        <f>'Application Software'!C31</f>
        <v>0</v>
      </c>
      <c r="E31" s="111">
        <f>'Application Software'!D31</f>
        <v>0</v>
      </c>
      <c r="F31" s="117"/>
      <c r="G31" s="118">
        <f>'Implementation Services'!C31</f>
        <v>0</v>
      </c>
      <c r="H31" s="119">
        <f>'Implementation Services'!D31</f>
        <v>0</v>
      </c>
      <c r="I31" s="119">
        <f>'Implementation Services'!E31</f>
        <v>0</v>
      </c>
      <c r="J31" s="117"/>
      <c r="K31" s="118">
        <f>'Technical Training'!C31</f>
        <v>0</v>
      </c>
      <c r="L31" s="119">
        <f>'Technical Training'!D31</f>
        <v>0</v>
      </c>
      <c r="M31" s="120">
        <f>'Technical Training'!E31</f>
        <v>0</v>
      </c>
      <c r="N31" s="117"/>
      <c r="O31" s="121">
        <f t="shared" si="4"/>
        <v>0</v>
      </c>
      <c r="P31" s="122">
        <f t="shared" si="5"/>
        <v>0</v>
      </c>
    </row>
    <row r="32" spans="2:16" ht="14.45" x14ac:dyDescent="0.3">
      <c r="B32" s="184" t="s">
        <v>100</v>
      </c>
      <c r="C32" s="117"/>
      <c r="D32" s="111">
        <f>'Application Software'!C32</f>
        <v>0</v>
      </c>
      <c r="E32" s="111">
        <f>'Application Software'!D32</f>
        <v>0</v>
      </c>
      <c r="F32" s="117"/>
      <c r="G32" s="118">
        <f>'Implementation Services'!C32</f>
        <v>0</v>
      </c>
      <c r="H32" s="119">
        <f>'Implementation Services'!D32</f>
        <v>0</v>
      </c>
      <c r="I32" s="119">
        <f>'Implementation Services'!E32</f>
        <v>0</v>
      </c>
      <c r="J32" s="117"/>
      <c r="K32" s="118">
        <f>'Technical Training'!C32</f>
        <v>0</v>
      </c>
      <c r="L32" s="119">
        <f>'Technical Training'!D32</f>
        <v>0</v>
      </c>
      <c r="M32" s="120">
        <f>'Technical Training'!E32</f>
        <v>0</v>
      </c>
      <c r="N32" s="117"/>
      <c r="O32" s="121">
        <f t="shared" si="4"/>
        <v>0</v>
      </c>
      <c r="P32" s="122">
        <f t="shared" si="5"/>
        <v>0</v>
      </c>
    </row>
    <row r="33" spans="2:16" ht="14.45" x14ac:dyDescent="0.3">
      <c r="B33" s="184" t="s">
        <v>101</v>
      </c>
      <c r="C33" s="117"/>
      <c r="D33" s="111">
        <f>'Application Software'!C33</f>
        <v>0</v>
      </c>
      <c r="E33" s="111">
        <f>'Application Software'!D33</f>
        <v>0</v>
      </c>
      <c r="F33" s="117"/>
      <c r="G33" s="118">
        <f>'Implementation Services'!C33</f>
        <v>0</v>
      </c>
      <c r="H33" s="119">
        <f>'Implementation Services'!D33</f>
        <v>0</v>
      </c>
      <c r="I33" s="119">
        <f>'Implementation Services'!E33</f>
        <v>0</v>
      </c>
      <c r="J33" s="117"/>
      <c r="K33" s="118">
        <f>'Technical Training'!C33</f>
        <v>0</v>
      </c>
      <c r="L33" s="119">
        <f>'Technical Training'!D33</f>
        <v>0</v>
      </c>
      <c r="M33" s="120">
        <f>'Technical Training'!E33</f>
        <v>0</v>
      </c>
      <c r="N33" s="117"/>
      <c r="O33" s="121">
        <f t="shared" si="4"/>
        <v>0</v>
      </c>
      <c r="P33" s="122">
        <f t="shared" si="5"/>
        <v>0</v>
      </c>
    </row>
    <row r="34" spans="2:16" ht="14.45" x14ac:dyDescent="0.3">
      <c r="B34" s="184" t="s">
        <v>102</v>
      </c>
      <c r="C34" s="117"/>
      <c r="D34" s="111">
        <f>'Application Software'!C34</f>
        <v>0</v>
      </c>
      <c r="E34" s="111">
        <f>'Application Software'!D34</f>
        <v>0</v>
      </c>
      <c r="F34" s="117"/>
      <c r="G34" s="118">
        <f>'Implementation Services'!C34</f>
        <v>0</v>
      </c>
      <c r="H34" s="119">
        <f>'Implementation Services'!D34</f>
        <v>0</v>
      </c>
      <c r="I34" s="119">
        <f>'Implementation Services'!E34</f>
        <v>0</v>
      </c>
      <c r="J34" s="117"/>
      <c r="K34" s="118">
        <f>'Technical Training'!C34</f>
        <v>0</v>
      </c>
      <c r="L34" s="119">
        <f>'Technical Training'!D34</f>
        <v>0</v>
      </c>
      <c r="M34" s="120">
        <f>'Technical Training'!E34</f>
        <v>0</v>
      </c>
      <c r="N34" s="117"/>
      <c r="O34" s="121">
        <f t="shared" si="4"/>
        <v>0</v>
      </c>
      <c r="P34" s="122">
        <f t="shared" si="5"/>
        <v>0</v>
      </c>
    </row>
    <row r="35" spans="2:16" ht="14.45" x14ac:dyDescent="0.3">
      <c r="B35" s="184" t="s">
        <v>103</v>
      </c>
      <c r="C35" s="117"/>
      <c r="D35" s="111">
        <f>'Application Software'!C35</f>
        <v>0</v>
      </c>
      <c r="E35" s="111">
        <f>'Application Software'!D35</f>
        <v>0</v>
      </c>
      <c r="F35" s="117"/>
      <c r="G35" s="118">
        <f>'Implementation Services'!C35</f>
        <v>0</v>
      </c>
      <c r="H35" s="119">
        <f>'Implementation Services'!D35</f>
        <v>0</v>
      </c>
      <c r="I35" s="119">
        <f>'Implementation Services'!E35</f>
        <v>0</v>
      </c>
      <c r="J35" s="117"/>
      <c r="K35" s="118">
        <f>'Technical Training'!C35</f>
        <v>0</v>
      </c>
      <c r="L35" s="119">
        <f>'Technical Training'!D35</f>
        <v>0</v>
      </c>
      <c r="M35" s="120">
        <f>'Technical Training'!E35</f>
        <v>0</v>
      </c>
      <c r="N35" s="117"/>
      <c r="O35" s="121">
        <f t="shared" si="0"/>
        <v>0</v>
      </c>
      <c r="P35" s="122">
        <f t="shared" si="1"/>
        <v>0</v>
      </c>
    </row>
    <row r="36" spans="2:16" ht="14.45" x14ac:dyDescent="0.3">
      <c r="B36" s="184" t="s">
        <v>104</v>
      </c>
      <c r="C36" s="117"/>
      <c r="D36" s="111">
        <f>'Application Software'!C36</f>
        <v>0</v>
      </c>
      <c r="E36" s="111">
        <f>'Application Software'!D36</f>
        <v>0</v>
      </c>
      <c r="F36" s="117"/>
      <c r="G36" s="118">
        <f>'Implementation Services'!C36</f>
        <v>0</v>
      </c>
      <c r="H36" s="119">
        <f>'Implementation Services'!D36</f>
        <v>0</v>
      </c>
      <c r="I36" s="119">
        <f>'Implementation Services'!E36</f>
        <v>0</v>
      </c>
      <c r="J36" s="117"/>
      <c r="K36" s="118">
        <f>'Technical Training'!C36</f>
        <v>0</v>
      </c>
      <c r="L36" s="119">
        <f>'Technical Training'!D36</f>
        <v>0</v>
      </c>
      <c r="M36" s="120">
        <f>'Technical Training'!E36</f>
        <v>0</v>
      </c>
      <c r="N36" s="117"/>
      <c r="O36" s="121">
        <f t="shared" si="0"/>
        <v>0</v>
      </c>
      <c r="P36" s="122">
        <f t="shared" si="1"/>
        <v>0</v>
      </c>
    </row>
    <row r="37" spans="2:16" ht="14.45" x14ac:dyDescent="0.3">
      <c r="B37" s="184" t="s">
        <v>105</v>
      </c>
      <c r="C37" s="117"/>
      <c r="D37" s="111">
        <f>'Application Software'!C37</f>
        <v>0</v>
      </c>
      <c r="E37" s="111">
        <f>'Application Software'!D37</f>
        <v>0</v>
      </c>
      <c r="F37" s="117"/>
      <c r="G37" s="118">
        <f>'Implementation Services'!C37</f>
        <v>0</v>
      </c>
      <c r="H37" s="119">
        <f>'Implementation Services'!D37</f>
        <v>0</v>
      </c>
      <c r="I37" s="119">
        <f>'Implementation Services'!E37</f>
        <v>0</v>
      </c>
      <c r="J37" s="117"/>
      <c r="K37" s="118">
        <f>'Technical Training'!C37</f>
        <v>0</v>
      </c>
      <c r="L37" s="119">
        <f>'Technical Training'!D37</f>
        <v>0</v>
      </c>
      <c r="M37" s="120">
        <f>'Technical Training'!E37</f>
        <v>0</v>
      </c>
      <c r="N37" s="117"/>
      <c r="O37" s="121">
        <f t="shared" si="0"/>
        <v>0</v>
      </c>
      <c r="P37" s="122">
        <f t="shared" si="1"/>
        <v>0</v>
      </c>
    </row>
    <row r="38" spans="2:16" ht="14.45" x14ac:dyDescent="0.3">
      <c r="B38" s="184" t="s">
        <v>106</v>
      </c>
      <c r="C38" s="117"/>
      <c r="D38" s="111">
        <f>'Application Software'!C38</f>
        <v>0</v>
      </c>
      <c r="E38" s="111">
        <f>'Application Software'!D38</f>
        <v>0</v>
      </c>
      <c r="F38" s="117"/>
      <c r="G38" s="118">
        <f>'Implementation Services'!C38</f>
        <v>0</v>
      </c>
      <c r="H38" s="119">
        <f>'Implementation Services'!D38</f>
        <v>0</v>
      </c>
      <c r="I38" s="119">
        <f>'Implementation Services'!E38</f>
        <v>0</v>
      </c>
      <c r="J38" s="117"/>
      <c r="K38" s="118">
        <f>'Technical Training'!C38</f>
        <v>0</v>
      </c>
      <c r="L38" s="119">
        <f>'Technical Training'!D38</f>
        <v>0</v>
      </c>
      <c r="M38" s="120">
        <f>'Technical Training'!E38</f>
        <v>0</v>
      </c>
      <c r="N38" s="117"/>
      <c r="O38" s="121">
        <f t="shared" si="0"/>
        <v>0</v>
      </c>
      <c r="P38" s="122">
        <f t="shared" si="1"/>
        <v>0</v>
      </c>
    </row>
    <row r="39" spans="2:16" ht="14.45" x14ac:dyDescent="0.3">
      <c r="B39" s="184" t="s">
        <v>107</v>
      </c>
      <c r="C39" s="117"/>
      <c r="D39" s="111">
        <f>'Application Software'!C39</f>
        <v>0</v>
      </c>
      <c r="E39" s="111">
        <f>'Application Software'!D39</f>
        <v>0</v>
      </c>
      <c r="F39" s="117"/>
      <c r="G39" s="118">
        <f>'Implementation Services'!C39</f>
        <v>0</v>
      </c>
      <c r="H39" s="119">
        <f>'Implementation Services'!D39</f>
        <v>0</v>
      </c>
      <c r="I39" s="119">
        <f>'Implementation Services'!E39</f>
        <v>0</v>
      </c>
      <c r="J39" s="117"/>
      <c r="K39" s="118">
        <f>'Technical Training'!C39</f>
        <v>0</v>
      </c>
      <c r="L39" s="119">
        <f>'Technical Training'!D39</f>
        <v>0</v>
      </c>
      <c r="M39" s="120">
        <f>'Technical Training'!E39</f>
        <v>0</v>
      </c>
      <c r="N39" s="117"/>
      <c r="O39" s="121">
        <f t="shared" si="0"/>
        <v>0</v>
      </c>
      <c r="P39" s="122">
        <f t="shared" si="1"/>
        <v>0</v>
      </c>
    </row>
    <row r="40" spans="2:16" ht="14.45" x14ac:dyDescent="0.3">
      <c r="B40" s="184" t="s">
        <v>108</v>
      </c>
      <c r="C40" s="117"/>
      <c r="D40" s="111">
        <f>'Application Software'!C40</f>
        <v>0</v>
      </c>
      <c r="E40" s="111">
        <f>'Application Software'!D40</f>
        <v>0</v>
      </c>
      <c r="F40" s="117"/>
      <c r="G40" s="118">
        <f>'Implementation Services'!C40</f>
        <v>0</v>
      </c>
      <c r="H40" s="119">
        <f>'Implementation Services'!D40</f>
        <v>0</v>
      </c>
      <c r="I40" s="119">
        <f>'Implementation Services'!E40</f>
        <v>0</v>
      </c>
      <c r="J40" s="117"/>
      <c r="K40" s="118">
        <f>'Technical Training'!C40</f>
        <v>0</v>
      </c>
      <c r="L40" s="119">
        <f>'Technical Training'!D40</f>
        <v>0</v>
      </c>
      <c r="M40" s="120">
        <f>'Technical Training'!E40</f>
        <v>0</v>
      </c>
      <c r="N40" s="117"/>
      <c r="O40" s="121">
        <f t="shared" si="0"/>
        <v>0</v>
      </c>
      <c r="P40" s="122">
        <f t="shared" si="1"/>
        <v>0</v>
      </c>
    </row>
    <row r="41" spans="2:16" ht="14.45" x14ac:dyDescent="0.3">
      <c r="B41" s="184" t="s">
        <v>109</v>
      </c>
      <c r="C41" s="117"/>
      <c r="D41" s="111">
        <f>'Application Software'!C41</f>
        <v>0</v>
      </c>
      <c r="E41" s="111">
        <f>'Application Software'!D41</f>
        <v>0</v>
      </c>
      <c r="F41" s="117"/>
      <c r="G41" s="118">
        <f>'Implementation Services'!C41</f>
        <v>0</v>
      </c>
      <c r="H41" s="119">
        <f>'Implementation Services'!D41</f>
        <v>0</v>
      </c>
      <c r="I41" s="119">
        <f>'Implementation Services'!E41</f>
        <v>0</v>
      </c>
      <c r="J41" s="117"/>
      <c r="K41" s="118">
        <f>'Technical Training'!C41</f>
        <v>0</v>
      </c>
      <c r="L41" s="119">
        <f>'Technical Training'!D41</f>
        <v>0</v>
      </c>
      <c r="M41" s="120">
        <f>'Technical Training'!E41</f>
        <v>0</v>
      </c>
      <c r="N41" s="117"/>
      <c r="O41" s="121">
        <f t="shared" ref="O41:O70" si="6">SUM(D41,I41,M41)</f>
        <v>0</v>
      </c>
      <c r="P41" s="122">
        <f t="shared" ref="P41:P70" si="7">E41</f>
        <v>0</v>
      </c>
    </row>
    <row r="42" spans="2:16" ht="14.45" x14ac:dyDescent="0.3">
      <c r="B42" s="184" t="s">
        <v>110</v>
      </c>
      <c r="C42" s="117"/>
      <c r="D42" s="111">
        <f>'Application Software'!C42</f>
        <v>0</v>
      </c>
      <c r="E42" s="111">
        <f>'Application Software'!D42</f>
        <v>0</v>
      </c>
      <c r="F42" s="117"/>
      <c r="G42" s="118">
        <f>'Implementation Services'!C42</f>
        <v>0</v>
      </c>
      <c r="H42" s="119">
        <f>'Implementation Services'!D42</f>
        <v>0</v>
      </c>
      <c r="I42" s="119">
        <f>'Implementation Services'!E42</f>
        <v>0</v>
      </c>
      <c r="J42" s="117"/>
      <c r="K42" s="118">
        <f>'Technical Training'!C42</f>
        <v>0</v>
      </c>
      <c r="L42" s="119">
        <f>'Technical Training'!D42</f>
        <v>0</v>
      </c>
      <c r="M42" s="120">
        <f>'Technical Training'!E42</f>
        <v>0</v>
      </c>
      <c r="N42" s="117"/>
      <c r="O42" s="121">
        <f t="shared" si="6"/>
        <v>0</v>
      </c>
      <c r="P42" s="122">
        <f t="shared" si="7"/>
        <v>0</v>
      </c>
    </row>
    <row r="43" spans="2:16" ht="14.45" x14ac:dyDescent="0.3">
      <c r="B43" s="184" t="s">
        <v>111</v>
      </c>
      <c r="C43" s="117"/>
      <c r="D43" s="111">
        <f>'Application Software'!C43</f>
        <v>0</v>
      </c>
      <c r="E43" s="111">
        <f>'Application Software'!D43</f>
        <v>0</v>
      </c>
      <c r="F43" s="117"/>
      <c r="G43" s="118">
        <f>'Implementation Services'!C43</f>
        <v>0</v>
      </c>
      <c r="H43" s="119">
        <f>'Implementation Services'!D43</f>
        <v>0</v>
      </c>
      <c r="I43" s="119">
        <f>'Implementation Services'!E43</f>
        <v>0</v>
      </c>
      <c r="J43" s="117"/>
      <c r="K43" s="118">
        <f>'Technical Training'!C43</f>
        <v>0</v>
      </c>
      <c r="L43" s="119">
        <f>'Technical Training'!D43</f>
        <v>0</v>
      </c>
      <c r="M43" s="120">
        <f>'Technical Training'!E43</f>
        <v>0</v>
      </c>
      <c r="N43" s="117"/>
      <c r="O43" s="121">
        <f t="shared" si="6"/>
        <v>0</v>
      </c>
      <c r="P43" s="122">
        <f t="shared" si="7"/>
        <v>0</v>
      </c>
    </row>
    <row r="44" spans="2:16" ht="14.45" x14ac:dyDescent="0.3">
      <c r="B44" s="184" t="s">
        <v>112</v>
      </c>
      <c r="C44" s="117"/>
      <c r="D44" s="111">
        <f>'Application Software'!C44</f>
        <v>0</v>
      </c>
      <c r="E44" s="111">
        <f>'Application Software'!D44</f>
        <v>0</v>
      </c>
      <c r="F44" s="117"/>
      <c r="G44" s="118">
        <f>'Implementation Services'!C44</f>
        <v>0</v>
      </c>
      <c r="H44" s="119">
        <f>'Implementation Services'!D44</f>
        <v>0</v>
      </c>
      <c r="I44" s="119">
        <f>'Implementation Services'!E44</f>
        <v>0</v>
      </c>
      <c r="J44" s="117"/>
      <c r="K44" s="118">
        <f>'Technical Training'!C44</f>
        <v>0</v>
      </c>
      <c r="L44" s="119">
        <f>'Technical Training'!D44</f>
        <v>0</v>
      </c>
      <c r="M44" s="120">
        <f>'Technical Training'!E44</f>
        <v>0</v>
      </c>
      <c r="N44" s="117"/>
      <c r="O44" s="121">
        <f t="shared" si="6"/>
        <v>0</v>
      </c>
      <c r="P44" s="122">
        <f t="shared" si="7"/>
        <v>0</v>
      </c>
    </row>
    <row r="45" spans="2:16" ht="14.45" x14ac:dyDescent="0.3">
      <c r="B45" s="184" t="s">
        <v>113</v>
      </c>
      <c r="C45" s="117"/>
      <c r="D45" s="111">
        <f>'Application Software'!C45</f>
        <v>0</v>
      </c>
      <c r="E45" s="111">
        <f>'Application Software'!D45</f>
        <v>0</v>
      </c>
      <c r="F45" s="117"/>
      <c r="G45" s="118">
        <f>'Implementation Services'!C45</f>
        <v>0</v>
      </c>
      <c r="H45" s="119">
        <f>'Implementation Services'!D45</f>
        <v>0</v>
      </c>
      <c r="I45" s="119">
        <f>'Implementation Services'!E45</f>
        <v>0</v>
      </c>
      <c r="J45" s="117"/>
      <c r="K45" s="118">
        <f>'Technical Training'!C45</f>
        <v>0</v>
      </c>
      <c r="L45" s="119">
        <f>'Technical Training'!D45</f>
        <v>0</v>
      </c>
      <c r="M45" s="120">
        <f>'Technical Training'!E45</f>
        <v>0</v>
      </c>
      <c r="N45" s="117"/>
      <c r="O45" s="121">
        <f t="shared" si="6"/>
        <v>0</v>
      </c>
      <c r="P45" s="122">
        <f t="shared" si="7"/>
        <v>0</v>
      </c>
    </row>
    <row r="46" spans="2:16" ht="14.45" x14ac:dyDescent="0.3">
      <c r="B46" s="184" t="s">
        <v>114</v>
      </c>
      <c r="C46" s="117"/>
      <c r="D46" s="111">
        <f>'Application Software'!C46</f>
        <v>0</v>
      </c>
      <c r="E46" s="111">
        <f>'Application Software'!D46</f>
        <v>0</v>
      </c>
      <c r="F46" s="117"/>
      <c r="G46" s="118">
        <f>'Implementation Services'!C46</f>
        <v>0</v>
      </c>
      <c r="H46" s="119">
        <f>'Implementation Services'!D46</f>
        <v>0</v>
      </c>
      <c r="I46" s="119">
        <f>'Implementation Services'!E46</f>
        <v>0</v>
      </c>
      <c r="J46" s="117"/>
      <c r="K46" s="118">
        <f>'Technical Training'!C46</f>
        <v>0</v>
      </c>
      <c r="L46" s="119">
        <f>'Technical Training'!D46</f>
        <v>0</v>
      </c>
      <c r="M46" s="120">
        <f>'Technical Training'!E46</f>
        <v>0</v>
      </c>
      <c r="N46" s="117"/>
      <c r="O46" s="121">
        <f t="shared" si="6"/>
        <v>0</v>
      </c>
      <c r="P46" s="122">
        <f t="shared" si="7"/>
        <v>0</v>
      </c>
    </row>
    <row r="47" spans="2:16" ht="14.45" x14ac:dyDescent="0.3">
      <c r="B47" s="184" t="s">
        <v>115</v>
      </c>
      <c r="C47" s="117"/>
      <c r="D47" s="111">
        <f>'Application Software'!C47</f>
        <v>0</v>
      </c>
      <c r="E47" s="111">
        <f>'Application Software'!D47</f>
        <v>0</v>
      </c>
      <c r="F47" s="117"/>
      <c r="G47" s="118">
        <f>'Implementation Services'!C47</f>
        <v>0</v>
      </c>
      <c r="H47" s="119">
        <f>'Implementation Services'!D47</f>
        <v>0</v>
      </c>
      <c r="I47" s="119">
        <f>'Implementation Services'!E47</f>
        <v>0</v>
      </c>
      <c r="J47" s="117"/>
      <c r="K47" s="118">
        <f>'Technical Training'!C47</f>
        <v>0</v>
      </c>
      <c r="L47" s="119">
        <f>'Technical Training'!D47</f>
        <v>0</v>
      </c>
      <c r="M47" s="120">
        <f>'Technical Training'!E47</f>
        <v>0</v>
      </c>
      <c r="N47" s="117"/>
      <c r="O47" s="121">
        <f t="shared" si="6"/>
        <v>0</v>
      </c>
      <c r="P47" s="122">
        <f t="shared" si="7"/>
        <v>0</v>
      </c>
    </row>
    <row r="48" spans="2:16" ht="14.45" x14ac:dyDescent="0.3">
      <c r="B48" s="184" t="s">
        <v>116</v>
      </c>
      <c r="C48" s="117"/>
      <c r="D48" s="111">
        <f>'Application Software'!C48</f>
        <v>0</v>
      </c>
      <c r="E48" s="111">
        <f>'Application Software'!D48</f>
        <v>0</v>
      </c>
      <c r="F48" s="117"/>
      <c r="G48" s="118">
        <f>'Implementation Services'!C48</f>
        <v>0</v>
      </c>
      <c r="H48" s="119">
        <f>'Implementation Services'!D48</f>
        <v>0</v>
      </c>
      <c r="I48" s="119">
        <f>'Implementation Services'!E48</f>
        <v>0</v>
      </c>
      <c r="J48" s="117"/>
      <c r="K48" s="118">
        <f>'Technical Training'!C48</f>
        <v>0</v>
      </c>
      <c r="L48" s="119">
        <f>'Technical Training'!D48</f>
        <v>0</v>
      </c>
      <c r="M48" s="120">
        <f>'Technical Training'!E48</f>
        <v>0</v>
      </c>
      <c r="N48" s="117"/>
      <c r="O48" s="121">
        <f t="shared" si="6"/>
        <v>0</v>
      </c>
      <c r="P48" s="122">
        <f t="shared" si="7"/>
        <v>0</v>
      </c>
    </row>
    <row r="49" spans="2:16" ht="14.45" x14ac:dyDescent="0.3">
      <c r="B49" s="184" t="s">
        <v>117</v>
      </c>
      <c r="C49" s="117"/>
      <c r="D49" s="111">
        <f>'Application Software'!C49</f>
        <v>0</v>
      </c>
      <c r="E49" s="111">
        <f>'Application Software'!D49</f>
        <v>0</v>
      </c>
      <c r="F49" s="117"/>
      <c r="G49" s="118">
        <f>'Implementation Services'!C49</f>
        <v>0</v>
      </c>
      <c r="H49" s="119">
        <f>'Implementation Services'!D49</f>
        <v>0</v>
      </c>
      <c r="I49" s="119">
        <f>'Implementation Services'!E49</f>
        <v>0</v>
      </c>
      <c r="J49" s="117"/>
      <c r="K49" s="118">
        <f>'Technical Training'!C49</f>
        <v>0</v>
      </c>
      <c r="L49" s="119">
        <f>'Technical Training'!D49</f>
        <v>0</v>
      </c>
      <c r="M49" s="120">
        <f>'Technical Training'!E49</f>
        <v>0</v>
      </c>
      <c r="N49" s="117"/>
      <c r="O49" s="121">
        <f t="shared" si="6"/>
        <v>0</v>
      </c>
      <c r="P49" s="122">
        <f t="shared" si="7"/>
        <v>0</v>
      </c>
    </row>
    <row r="50" spans="2:16" ht="14.45" x14ac:dyDescent="0.3">
      <c r="B50" s="184" t="s">
        <v>118</v>
      </c>
      <c r="C50" s="117"/>
      <c r="D50" s="111">
        <f>'Application Software'!C50</f>
        <v>0</v>
      </c>
      <c r="E50" s="111">
        <f>'Application Software'!D50</f>
        <v>0</v>
      </c>
      <c r="F50" s="117"/>
      <c r="G50" s="118">
        <f>'Implementation Services'!C50</f>
        <v>0</v>
      </c>
      <c r="H50" s="119">
        <f>'Implementation Services'!D50</f>
        <v>0</v>
      </c>
      <c r="I50" s="119">
        <f>'Implementation Services'!E50</f>
        <v>0</v>
      </c>
      <c r="J50" s="117"/>
      <c r="K50" s="118">
        <f>'Technical Training'!C50</f>
        <v>0</v>
      </c>
      <c r="L50" s="119">
        <f>'Technical Training'!D50</f>
        <v>0</v>
      </c>
      <c r="M50" s="120">
        <f>'Technical Training'!E50</f>
        <v>0</v>
      </c>
      <c r="N50" s="117"/>
      <c r="O50" s="121">
        <f t="shared" si="6"/>
        <v>0</v>
      </c>
      <c r="P50" s="122">
        <f t="shared" si="7"/>
        <v>0</v>
      </c>
    </row>
    <row r="51" spans="2:16" ht="14.45" x14ac:dyDescent="0.3">
      <c r="B51" s="184" t="s">
        <v>119</v>
      </c>
      <c r="C51" s="117"/>
      <c r="D51" s="111">
        <f>'Application Software'!C51</f>
        <v>0</v>
      </c>
      <c r="E51" s="111">
        <f>'Application Software'!D51</f>
        <v>0</v>
      </c>
      <c r="F51" s="117"/>
      <c r="G51" s="118">
        <f>'Implementation Services'!C51</f>
        <v>0</v>
      </c>
      <c r="H51" s="119">
        <f>'Implementation Services'!D51</f>
        <v>0</v>
      </c>
      <c r="I51" s="119">
        <f>'Implementation Services'!E51</f>
        <v>0</v>
      </c>
      <c r="J51" s="117"/>
      <c r="K51" s="118">
        <f>'Technical Training'!C51</f>
        <v>0</v>
      </c>
      <c r="L51" s="119">
        <f>'Technical Training'!D51</f>
        <v>0</v>
      </c>
      <c r="M51" s="120">
        <f>'Technical Training'!E51</f>
        <v>0</v>
      </c>
      <c r="N51" s="117"/>
      <c r="O51" s="121">
        <f t="shared" si="6"/>
        <v>0</v>
      </c>
      <c r="P51" s="122">
        <f t="shared" si="7"/>
        <v>0</v>
      </c>
    </row>
    <row r="52" spans="2:16" ht="14.45" x14ac:dyDescent="0.3">
      <c r="B52" s="184" t="s">
        <v>120</v>
      </c>
      <c r="C52" s="117"/>
      <c r="D52" s="111">
        <f>'Application Software'!C52</f>
        <v>0</v>
      </c>
      <c r="E52" s="111">
        <f>'Application Software'!D52</f>
        <v>0</v>
      </c>
      <c r="F52" s="117"/>
      <c r="G52" s="118">
        <f>'Implementation Services'!C52</f>
        <v>0</v>
      </c>
      <c r="H52" s="119">
        <f>'Implementation Services'!D52</f>
        <v>0</v>
      </c>
      <c r="I52" s="119">
        <f>'Implementation Services'!E52</f>
        <v>0</v>
      </c>
      <c r="J52" s="117"/>
      <c r="K52" s="118">
        <f>'Technical Training'!C52</f>
        <v>0</v>
      </c>
      <c r="L52" s="119">
        <f>'Technical Training'!D52</f>
        <v>0</v>
      </c>
      <c r="M52" s="120">
        <f>'Technical Training'!E52</f>
        <v>0</v>
      </c>
      <c r="N52" s="117"/>
      <c r="O52" s="121">
        <f t="shared" si="6"/>
        <v>0</v>
      </c>
      <c r="P52" s="122">
        <f t="shared" si="7"/>
        <v>0</v>
      </c>
    </row>
    <row r="53" spans="2:16" ht="14.45" x14ac:dyDescent="0.3">
      <c r="B53" s="184" t="s">
        <v>121</v>
      </c>
      <c r="C53" s="117"/>
      <c r="D53" s="111">
        <f>'Application Software'!C53</f>
        <v>0</v>
      </c>
      <c r="E53" s="111">
        <f>'Application Software'!D53</f>
        <v>0</v>
      </c>
      <c r="F53" s="117"/>
      <c r="G53" s="118">
        <f>'Implementation Services'!C53</f>
        <v>0</v>
      </c>
      <c r="H53" s="119">
        <f>'Implementation Services'!D53</f>
        <v>0</v>
      </c>
      <c r="I53" s="119">
        <f>'Implementation Services'!E53</f>
        <v>0</v>
      </c>
      <c r="J53" s="117"/>
      <c r="K53" s="118">
        <f>'Technical Training'!C53</f>
        <v>0</v>
      </c>
      <c r="L53" s="119">
        <f>'Technical Training'!D53</f>
        <v>0</v>
      </c>
      <c r="M53" s="120">
        <f>'Technical Training'!E53</f>
        <v>0</v>
      </c>
      <c r="N53" s="117"/>
      <c r="O53" s="121">
        <f t="shared" si="6"/>
        <v>0</v>
      </c>
      <c r="P53" s="122">
        <f t="shared" si="7"/>
        <v>0</v>
      </c>
    </row>
    <row r="54" spans="2:16" ht="14.45" x14ac:dyDescent="0.3">
      <c r="B54" s="184" t="s">
        <v>122</v>
      </c>
      <c r="C54" s="117"/>
      <c r="D54" s="111">
        <f>'Application Software'!C54</f>
        <v>0</v>
      </c>
      <c r="E54" s="111">
        <f>'Application Software'!D54</f>
        <v>0</v>
      </c>
      <c r="F54" s="117"/>
      <c r="G54" s="118">
        <f>'Implementation Services'!C54</f>
        <v>0</v>
      </c>
      <c r="H54" s="119">
        <f>'Implementation Services'!D54</f>
        <v>0</v>
      </c>
      <c r="I54" s="119">
        <f>'Implementation Services'!E54</f>
        <v>0</v>
      </c>
      <c r="J54" s="117"/>
      <c r="K54" s="118">
        <f>'Technical Training'!C54</f>
        <v>0</v>
      </c>
      <c r="L54" s="119">
        <f>'Technical Training'!D54</f>
        <v>0</v>
      </c>
      <c r="M54" s="120">
        <f>'Technical Training'!E54</f>
        <v>0</v>
      </c>
      <c r="N54" s="117"/>
      <c r="O54" s="121">
        <f t="shared" si="6"/>
        <v>0</v>
      </c>
      <c r="P54" s="122">
        <f t="shared" si="7"/>
        <v>0</v>
      </c>
    </row>
    <row r="55" spans="2:16" ht="14.45" x14ac:dyDescent="0.3">
      <c r="B55" s="184" t="s">
        <v>123</v>
      </c>
      <c r="C55" s="117"/>
      <c r="D55" s="111">
        <f>'Application Software'!C55</f>
        <v>0</v>
      </c>
      <c r="E55" s="111">
        <f>'Application Software'!D55</f>
        <v>0</v>
      </c>
      <c r="F55" s="117"/>
      <c r="G55" s="118">
        <f>'Implementation Services'!C55</f>
        <v>0</v>
      </c>
      <c r="H55" s="119">
        <f>'Implementation Services'!D55</f>
        <v>0</v>
      </c>
      <c r="I55" s="119">
        <f>'Implementation Services'!E55</f>
        <v>0</v>
      </c>
      <c r="J55" s="117"/>
      <c r="K55" s="118">
        <f>'Technical Training'!C55</f>
        <v>0</v>
      </c>
      <c r="L55" s="119">
        <f>'Technical Training'!D55</f>
        <v>0</v>
      </c>
      <c r="M55" s="120">
        <f>'Technical Training'!E55</f>
        <v>0</v>
      </c>
      <c r="N55" s="117"/>
      <c r="O55" s="121">
        <f t="shared" si="6"/>
        <v>0</v>
      </c>
      <c r="P55" s="122">
        <f t="shared" si="7"/>
        <v>0</v>
      </c>
    </row>
    <row r="56" spans="2:16" ht="14.45" x14ac:dyDescent="0.3">
      <c r="B56" s="184" t="s">
        <v>124</v>
      </c>
      <c r="C56" s="117"/>
      <c r="D56" s="111">
        <f>'Application Software'!C56</f>
        <v>0</v>
      </c>
      <c r="E56" s="111">
        <f>'Application Software'!D56</f>
        <v>0</v>
      </c>
      <c r="F56" s="117"/>
      <c r="G56" s="118">
        <f>'Implementation Services'!C56</f>
        <v>0</v>
      </c>
      <c r="H56" s="119">
        <f>'Implementation Services'!D56</f>
        <v>0</v>
      </c>
      <c r="I56" s="119">
        <f>'Implementation Services'!E56</f>
        <v>0</v>
      </c>
      <c r="J56" s="117"/>
      <c r="K56" s="118">
        <f>'Technical Training'!C56</f>
        <v>0</v>
      </c>
      <c r="L56" s="119">
        <f>'Technical Training'!D56</f>
        <v>0</v>
      </c>
      <c r="M56" s="120">
        <f>'Technical Training'!E56</f>
        <v>0</v>
      </c>
      <c r="N56" s="117"/>
      <c r="O56" s="121">
        <f t="shared" si="6"/>
        <v>0</v>
      </c>
      <c r="P56" s="122">
        <f t="shared" si="7"/>
        <v>0</v>
      </c>
    </row>
    <row r="57" spans="2:16" ht="14.45" x14ac:dyDescent="0.3">
      <c r="B57" s="184" t="s">
        <v>125</v>
      </c>
      <c r="C57" s="117"/>
      <c r="D57" s="111">
        <f>'Application Software'!C57</f>
        <v>0</v>
      </c>
      <c r="E57" s="111">
        <f>'Application Software'!D57</f>
        <v>0</v>
      </c>
      <c r="F57" s="117"/>
      <c r="G57" s="118">
        <f>'Implementation Services'!C57</f>
        <v>0</v>
      </c>
      <c r="H57" s="119">
        <f>'Implementation Services'!D57</f>
        <v>0</v>
      </c>
      <c r="I57" s="119">
        <f>'Implementation Services'!E57</f>
        <v>0</v>
      </c>
      <c r="J57" s="117"/>
      <c r="K57" s="118">
        <f>'Technical Training'!C57</f>
        <v>0</v>
      </c>
      <c r="L57" s="119">
        <f>'Technical Training'!D57</f>
        <v>0</v>
      </c>
      <c r="M57" s="120">
        <f>'Technical Training'!E57</f>
        <v>0</v>
      </c>
      <c r="N57" s="117"/>
      <c r="O57" s="121">
        <f t="shared" si="6"/>
        <v>0</v>
      </c>
      <c r="P57" s="122">
        <f t="shared" si="7"/>
        <v>0</v>
      </c>
    </row>
    <row r="58" spans="2:16" ht="14.45" x14ac:dyDescent="0.3">
      <c r="B58" s="184" t="s">
        <v>126</v>
      </c>
      <c r="C58" s="117"/>
      <c r="D58" s="111">
        <f>'Application Software'!C58</f>
        <v>0</v>
      </c>
      <c r="E58" s="111">
        <f>'Application Software'!D58</f>
        <v>0</v>
      </c>
      <c r="F58" s="117"/>
      <c r="G58" s="118">
        <f>'Implementation Services'!C58</f>
        <v>0</v>
      </c>
      <c r="H58" s="119">
        <f>'Implementation Services'!D58</f>
        <v>0</v>
      </c>
      <c r="I58" s="119">
        <f>'Implementation Services'!E58</f>
        <v>0</v>
      </c>
      <c r="J58" s="117"/>
      <c r="K58" s="118">
        <f>'Technical Training'!C58</f>
        <v>0</v>
      </c>
      <c r="L58" s="119">
        <f>'Technical Training'!D58</f>
        <v>0</v>
      </c>
      <c r="M58" s="120">
        <f>'Technical Training'!E58</f>
        <v>0</v>
      </c>
      <c r="N58" s="117"/>
      <c r="O58" s="121">
        <f t="shared" si="6"/>
        <v>0</v>
      </c>
      <c r="P58" s="122">
        <f t="shared" si="7"/>
        <v>0</v>
      </c>
    </row>
    <row r="59" spans="2:16" ht="14.45" x14ac:dyDescent="0.3">
      <c r="B59" s="184" t="s">
        <v>127</v>
      </c>
      <c r="C59" s="117"/>
      <c r="D59" s="111">
        <f>'Application Software'!C59</f>
        <v>0</v>
      </c>
      <c r="E59" s="111">
        <f>'Application Software'!D59</f>
        <v>0</v>
      </c>
      <c r="F59" s="117"/>
      <c r="G59" s="118">
        <f>'Implementation Services'!C59</f>
        <v>0</v>
      </c>
      <c r="H59" s="119">
        <f>'Implementation Services'!D59</f>
        <v>0</v>
      </c>
      <c r="I59" s="119">
        <f>'Implementation Services'!E59</f>
        <v>0</v>
      </c>
      <c r="J59" s="117"/>
      <c r="K59" s="118">
        <f>'Technical Training'!C59</f>
        <v>0</v>
      </c>
      <c r="L59" s="119">
        <f>'Technical Training'!D59</f>
        <v>0</v>
      </c>
      <c r="M59" s="120">
        <f>'Technical Training'!E59</f>
        <v>0</v>
      </c>
      <c r="N59" s="117"/>
      <c r="O59" s="121">
        <f t="shared" si="6"/>
        <v>0</v>
      </c>
      <c r="P59" s="122">
        <f t="shared" si="7"/>
        <v>0</v>
      </c>
    </row>
    <row r="60" spans="2:16" ht="14.45" x14ac:dyDescent="0.3">
      <c r="B60" s="184" t="s">
        <v>128</v>
      </c>
      <c r="C60" s="117"/>
      <c r="D60" s="111">
        <f>'Application Software'!C60</f>
        <v>0</v>
      </c>
      <c r="E60" s="111">
        <f>'Application Software'!D60</f>
        <v>0</v>
      </c>
      <c r="F60" s="117"/>
      <c r="G60" s="118">
        <f>'Implementation Services'!C60</f>
        <v>0</v>
      </c>
      <c r="H60" s="119">
        <f>'Implementation Services'!D60</f>
        <v>0</v>
      </c>
      <c r="I60" s="119">
        <f>'Implementation Services'!E60</f>
        <v>0</v>
      </c>
      <c r="J60" s="117"/>
      <c r="K60" s="118">
        <f>'Technical Training'!C60</f>
        <v>0</v>
      </c>
      <c r="L60" s="119">
        <f>'Technical Training'!D60</f>
        <v>0</v>
      </c>
      <c r="M60" s="120">
        <f>'Technical Training'!E60</f>
        <v>0</v>
      </c>
      <c r="N60" s="117"/>
      <c r="O60" s="121">
        <f t="shared" si="6"/>
        <v>0</v>
      </c>
      <c r="P60" s="122">
        <f t="shared" si="7"/>
        <v>0</v>
      </c>
    </row>
    <row r="61" spans="2:16" ht="14.45" x14ac:dyDescent="0.3">
      <c r="B61" s="184" t="s">
        <v>129</v>
      </c>
      <c r="C61" s="117"/>
      <c r="D61" s="111">
        <f>'Application Software'!C61</f>
        <v>0</v>
      </c>
      <c r="E61" s="111">
        <f>'Application Software'!D61</f>
        <v>0</v>
      </c>
      <c r="F61" s="117"/>
      <c r="G61" s="118">
        <f>'Implementation Services'!C61</f>
        <v>0</v>
      </c>
      <c r="H61" s="119">
        <f>'Implementation Services'!D61</f>
        <v>0</v>
      </c>
      <c r="I61" s="119">
        <f>'Implementation Services'!E61</f>
        <v>0</v>
      </c>
      <c r="J61" s="117"/>
      <c r="K61" s="118">
        <f>'Technical Training'!C61</f>
        <v>0</v>
      </c>
      <c r="L61" s="119">
        <f>'Technical Training'!D61</f>
        <v>0</v>
      </c>
      <c r="M61" s="120">
        <f>'Technical Training'!E61</f>
        <v>0</v>
      </c>
      <c r="N61" s="117"/>
      <c r="O61" s="121">
        <f t="shared" si="6"/>
        <v>0</v>
      </c>
      <c r="P61" s="122">
        <f t="shared" si="7"/>
        <v>0</v>
      </c>
    </row>
    <row r="62" spans="2:16" ht="14.45" x14ac:dyDescent="0.3">
      <c r="B62" s="184" t="s">
        <v>130</v>
      </c>
      <c r="C62" s="117"/>
      <c r="D62" s="111">
        <f>'Application Software'!C62</f>
        <v>0</v>
      </c>
      <c r="E62" s="111">
        <f>'Application Software'!D62</f>
        <v>0</v>
      </c>
      <c r="F62" s="117"/>
      <c r="G62" s="118">
        <f>'Implementation Services'!C62</f>
        <v>0</v>
      </c>
      <c r="H62" s="119">
        <f>'Implementation Services'!D62</f>
        <v>0</v>
      </c>
      <c r="I62" s="119">
        <f>'Implementation Services'!E62</f>
        <v>0</v>
      </c>
      <c r="J62" s="117"/>
      <c r="K62" s="118">
        <f>'Technical Training'!C62</f>
        <v>0</v>
      </c>
      <c r="L62" s="119">
        <f>'Technical Training'!D62</f>
        <v>0</v>
      </c>
      <c r="M62" s="120">
        <f>'Technical Training'!E62</f>
        <v>0</v>
      </c>
      <c r="N62" s="117"/>
      <c r="O62" s="121">
        <f t="shared" si="6"/>
        <v>0</v>
      </c>
      <c r="P62" s="122">
        <f t="shared" si="7"/>
        <v>0</v>
      </c>
    </row>
    <row r="63" spans="2:16" ht="14.45" x14ac:dyDescent="0.3">
      <c r="B63" s="184" t="s">
        <v>131</v>
      </c>
      <c r="C63" s="117"/>
      <c r="D63" s="111">
        <f>'Application Software'!C63</f>
        <v>0</v>
      </c>
      <c r="E63" s="111">
        <f>'Application Software'!D63</f>
        <v>0</v>
      </c>
      <c r="F63" s="117"/>
      <c r="G63" s="118">
        <f>'Implementation Services'!C63</f>
        <v>0</v>
      </c>
      <c r="H63" s="119">
        <f>'Implementation Services'!D63</f>
        <v>0</v>
      </c>
      <c r="I63" s="119">
        <f>'Implementation Services'!E63</f>
        <v>0</v>
      </c>
      <c r="J63" s="117"/>
      <c r="K63" s="118">
        <f>'Technical Training'!C63</f>
        <v>0</v>
      </c>
      <c r="L63" s="119">
        <f>'Technical Training'!D63</f>
        <v>0</v>
      </c>
      <c r="M63" s="120">
        <f>'Technical Training'!E63</f>
        <v>0</v>
      </c>
      <c r="N63" s="117"/>
      <c r="O63" s="121">
        <f t="shared" si="6"/>
        <v>0</v>
      </c>
      <c r="P63" s="122">
        <f t="shared" si="7"/>
        <v>0</v>
      </c>
    </row>
    <row r="64" spans="2:16" ht="14.45" x14ac:dyDescent="0.3">
      <c r="B64" s="184" t="s">
        <v>132</v>
      </c>
      <c r="C64" s="117"/>
      <c r="D64" s="111">
        <f>'Application Software'!C64</f>
        <v>0</v>
      </c>
      <c r="E64" s="111">
        <f>'Application Software'!D64</f>
        <v>0</v>
      </c>
      <c r="F64" s="117"/>
      <c r="G64" s="118">
        <f>'Implementation Services'!C64</f>
        <v>0</v>
      </c>
      <c r="H64" s="119">
        <f>'Implementation Services'!D64</f>
        <v>0</v>
      </c>
      <c r="I64" s="119">
        <f>'Implementation Services'!E64</f>
        <v>0</v>
      </c>
      <c r="J64" s="117"/>
      <c r="K64" s="118">
        <f>'Technical Training'!C64</f>
        <v>0</v>
      </c>
      <c r="L64" s="119">
        <f>'Technical Training'!D64</f>
        <v>0</v>
      </c>
      <c r="M64" s="120">
        <f>'Technical Training'!E64</f>
        <v>0</v>
      </c>
      <c r="N64" s="117"/>
      <c r="O64" s="121">
        <f t="shared" si="6"/>
        <v>0</v>
      </c>
      <c r="P64" s="122">
        <f t="shared" si="7"/>
        <v>0</v>
      </c>
    </row>
    <row r="65" spans="2:16" x14ac:dyDescent="0.25">
      <c r="B65" s="184" t="s">
        <v>133</v>
      </c>
      <c r="C65" s="117"/>
      <c r="D65" s="111">
        <f>'Application Software'!C65</f>
        <v>0</v>
      </c>
      <c r="E65" s="111">
        <f>'Application Software'!D65</f>
        <v>0</v>
      </c>
      <c r="F65" s="117"/>
      <c r="G65" s="118">
        <f>'Implementation Services'!C65</f>
        <v>0</v>
      </c>
      <c r="H65" s="119">
        <f>'Implementation Services'!D65</f>
        <v>0</v>
      </c>
      <c r="I65" s="119">
        <f>'Implementation Services'!E65</f>
        <v>0</v>
      </c>
      <c r="J65" s="117"/>
      <c r="K65" s="118">
        <f>'Technical Training'!C65</f>
        <v>0</v>
      </c>
      <c r="L65" s="119">
        <f>'Technical Training'!D65</f>
        <v>0</v>
      </c>
      <c r="M65" s="120">
        <f>'Technical Training'!E65</f>
        <v>0</v>
      </c>
      <c r="N65" s="117"/>
      <c r="O65" s="121">
        <f t="shared" si="6"/>
        <v>0</v>
      </c>
      <c r="P65" s="122">
        <f t="shared" si="7"/>
        <v>0</v>
      </c>
    </row>
    <row r="66" spans="2:16" x14ac:dyDescent="0.25">
      <c r="B66" s="184" t="s">
        <v>134</v>
      </c>
      <c r="C66" s="117"/>
      <c r="D66" s="111">
        <f>'Application Software'!C66</f>
        <v>0</v>
      </c>
      <c r="E66" s="111">
        <f>'Application Software'!D66</f>
        <v>0</v>
      </c>
      <c r="F66" s="117"/>
      <c r="G66" s="118">
        <f>'Implementation Services'!C66</f>
        <v>0</v>
      </c>
      <c r="H66" s="119">
        <f>'Implementation Services'!D66</f>
        <v>0</v>
      </c>
      <c r="I66" s="119">
        <f>'Implementation Services'!E66</f>
        <v>0</v>
      </c>
      <c r="J66" s="117"/>
      <c r="K66" s="118">
        <f>'Technical Training'!C66</f>
        <v>0</v>
      </c>
      <c r="L66" s="119">
        <f>'Technical Training'!D66</f>
        <v>0</v>
      </c>
      <c r="M66" s="120">
        <f>'Technical Training'!E66</f>
        <v>0</v>
      </c>
      <c r="N66" s="117"/>
      <c r="O66" s="121">
        <f t="shared" si="6"/>
        <v>0</v>
      </c>
      <c r="P66" s="122">
        <f t="shared" si="7"/>
        <v>0</v>
      </c>
    </row>
    <row r="67" spans="2:16" x14ac:dyDescent="0.25">
      <c r="B67" s="184" t="s">
        <v>135</v>
      </c>
      <c r="C67" s="117"/>
      <c r="D67" s="111">
        <f>'Application Software'!C67</f>
        <v>0</v>
      </c>
      <c r="E67" s="111">
        <f>'Application Software'!D67</f>
        <v>0</v>
      </c>
      <c r="F67" s="117"/>
      <c r="G67" s="118">
        <f>'Implementation Services'!C67</f>
        <v>0</v>
      </c>
      <c r="H67" s="119">
        <f>'Implementation Services'!D67</f>
        <v>0</v>
      </c>
      <c r="I67" s="119">
        <f>'Implementation Services'!E67</f>
        <v>0</v>
      </c>
      <c r="J67" s="117"/>
      <c r="K67" s="118">
        <f>'Technical Training'!C67</f>
        <v>0</v>
      </c>
      <c r="L67" s="119">
        <f>'Technical Training'!D67</f>
        <v>0</v>
      </c>
      <c r="M67" s="120">
        <f>'Technical Training'!E67</f>
        <v>0</v>
      </c>
      <c r="N67" s="117"/>
      <c r="O67" s="121">
        <f t="shared" si="6"/>
        <v>0</v>
      </c>
      <c r="P67" s="122">
        <f t="shared" si="7"/>
        <v>0</v>
      </c>
    </row>
    <row r="68" spans="2:16" x14ac:dyDescent="0.25">
      <c r="B68" s="184" t="s">
        <v>136</v>
      </c>
      <c r="C68" s="117"/>
      <c r="D68" s="111">
        <f>'Application Software'!C68</f>
        <v>0</v>
      </c>
      <c r="E68" s="111">
        <f>'Application Software'!D68</f>
        <v>0</v>
      </c>
      <c r="F68" s="117"/>
      <c r="G68" s="118">
        <f>'Implementation Services'!C68</f>
        <v>0</v>
      </c>
      <c r="H68" s="119">
        <f>'Implementation Services'!D68</f>
        <v>0</v>
      </c>
      <c r="I68" s="119">
        <f>'Implementation Services'!E68</f>
        <v>0</v>
      </c>
      <c r="J68" s="117"/>
      <c r="K68" s="118">
        <f>'Technical Training'!C68</f>
        <v>0</v>
      </c>
      <c r="L68" s="119">
        <f>'Technical Training'!D68</f>
        <v>0</v>
      </c>
      <c r="M68" s="120">
        <f>'Technical Training'!E68</f>
        <v>0</v>
      </c>
      <c r="N68" s="117"/>
      <c r="O68" s="121">
        <f t="shared" si="6"/>
        <v>0</v>
      </c>
      <c r="P68" s="122">
        <f t="shared" si="7"/>
        <v>0</v>
      </c>
    </row>
    <row r="69" spans="2:16" x14ac:dyDescent="0.25">
      <c r="B69" s="184" t="s">
        <v>137</v>
      </c>
      <c r="C69" s="117"/>
      <c r="D69" s="111">
        <f>'Application Software'!C69</f>
        <v>0</v>
      </c>
      <c r="E69" s="111">
        <f>'Application Software'!D69</f>
        <v>0</v>
      </c>
      <c r="F69" s="117"/>
      <c r="G69" s="118">
        <f>'Implementation Services'!C69</f>
        <v>0</v>
      </c>
      <c r="H69" s="119">
        <f>'Implementation Services'!D69</f>
        <v>0</v>
      </c>
      <c r="I69" s="119">
        <f>'Implementation Services'!E69</f>
        <v>0</v>
      </c>
      <c r="J69" s="117"/>
      <c r="K69" s="118">
        <f>'Technical Training'!C69</f>
        <v>0</v>
      </c>
      <c r="L69" s="119">
        <f>'Technical Training'!D69</f>
        <v>0</v>
      </c>
      <c r="M69" s="120">
        <f>'Technical Training'!E69</f>
        <v>0</v>
      </c>
      <c r="N69" s="117"/>
      <c r="O69" s="121">
        <f t="shared" si="6"/>
        <v>0</v>
      </c>
      <c r="P69" s="122">
        <f t="shared" si="7"/>
        <v>0</v>
      </c>
    </row>
    <row r="70" spans="2:16" x14ac:dyDescent="0.25">
      <c r="B70" s="184" t="s">
        <v>138</v>
      </c>
      <c r="C70" s="117"/>
      <c r="D70" s="111">
        <f>'Application Software'!C70</f>
        <v>0</v>
      </c>
      <c r="E70" s="111">
        <f>'Application Software'!D70</f>
        <v>0</v>
      </c>
      <c r="F70" s="117"/>
      <c r="G70" s="118">
        <f>'Implementation Services'!C70</f>
        <v>0</v>
      </c>
      <c r="H70" s="119">
        <f>'Implementation Services'!D70</f>
        <v>0</v>
      </c>
      <c r="I70" s="119">
        <f>'Implementation Services'!E70</f>
        <v>0</v>
      </c>
      <c r="J70" s="117"/>
      <c r="K70" s="118">
        <f>'Technical Training'!C70</f>
        <v>0</v>
      </c>
      <c r="L70" s="119">
        <f>'Technical Training'!D70</f>
        <v>0</v>
      </c>
      <c r="M70" s="120">
        <f>'Technical Training'!E70</f>
        <v>0</v>
      </c>
      <c r="N70" s="117"/>
      <c r="O70" s="121">
        <f t="shared" si="6"/>
        <v>0</v>
      </c>
      <c r="P70" s="122">
        <f t="shared" si="7"/>
        <v>0</v>
      </c>
    </row>
    <row r="71" spans="2:16" ht="14.45" hidden="1" x14ac:dyDescent="0.3">
      <c r="B71" s="23" t="str">
        <f>"Subtotal - " &amp; B5</f>
        <v>Subtotal - Core Modules</v>
      </c>
      <c r="C71" s="5"/>
      <c r="D71" s="57">
        <f ca="1">SUM(D6:OFFSET(D71,-1,0))</f>
        <v>0</v>
      </c>
      <c r="E71" s="57">
        <f ca="1">SUM(E6:OFFSET(E71,-1,0))</f>
        <v>0</v>
      </c>
      <c r="F71" s="5"/>
      <c r="G71" s="34">
        <f ca="1">SUM(G6:OFFSET(G71,-1,0))</f>
        <v>0</v>
      </c>
      <c r="H71" s="57" t="s">
        <v>19</v>
      </c>
      <c r="I71" s="57">
        <f ca="1">SUM(I6:OFFSET(I71,-1,0))</f>
        <v>0</v>
      </c>
      <c r="J71" s="5"/>
      <c r="K71" s="34">
        <f ca="1">SUM(K6:OFFSET(K71,-1,0))</f>
        <v>0</v>
      </c>
      <c r="L71" s="57" t="s">
        <v>19</v>
      </c>
      <c r="M71" s="57">
        <f ca="1">SUM(M6:OFFSET(M71,-1,0))</f>
        <v>0</v>
      </c>
      <c r="N71" s="5"/>
      <c r="O71" s="57">
        <f ca="1">SUM(O6:OFFSET(O71,-1,0))</f>
        <v>0</v>
      </c>
      <c r="P71" s="93">
        <f ca="1">SUM(P6:OFFSET(P71,-1,0))</f>
        <v>0</v>
      </c>
    </row>
    <row r="72" spans="2:16" ht="14.45" hidden="1" x14ac:dyDescent="0.3">
      <c r="B72" s="25" t="s">
        <v>1</v>
      </c>
      <c r="C72" s="5"/>
      <c r="D72" s="258"/>
      <c r="E72" s="259"/>
      <c r="F72" s="5"/>
      <c r="G72" s="260"/>
      <c r="H72" s="261"/>
      <c r="I72" s="262"/>
      <c r="J72" s="5"/>
      <c r="K72" s="260"/>
      <c r="L72" s="261"/>
      <c r="M72" s="262"/>
      <c r="N72" s="5"/>
      <c r="O72" s="263"/>
      <c r="P72" s="264"/>
    </row>
    <row r="73" spans="2:16" ht="14.45" hidden="1" x14ac:dyDescent="0.3">
      <c r="B73" s="116" t="s">
        <v>19</v>
      </c>
      <c r="C73" s="117"/>
      <c r="D73" s="111">
        <f>'Application Software'!C73</f>
        <v>0</v>
      </c>
      <c r="E73" s="111">
        <f>'Application Software'!D73</f>
        <v>0</v>
      </c>
      <c r="F73" s="117"/>
      <c r="G73" s="118">
        <f>'Implementation Services'!C73</f>
        <v>0</v>
      </c>
      <c r="H73" s="119">
        <f>'Implementation Services'!D73</f>
        <v>0</v>
      </c>
      <c r="I73" s="120">
        <f>'Implementation Services'!E73</f>
        <v>0</v>
      </c>
      <c r="J73" s="117"/>
      <c r="K73" s="118">
        <f>'Technical Training'!C73</f>
        <v>0</v>
      </c>
      <c r="L73" s="119">
        <f>'Technical Training'!D73</f>
        <v>0</v>
      </c>
      <c r="M73" s="120">
        <f>'Technical Training'!E73</f>
        <v>0</v>
      </c>
      <c r="N73" s="117"/>
      <c r="O73" s="121">
        <f t="shared" ref="O73" si="8">SUM(D73,I73,M73)</f>
        <v>0</v>
      </c>
      <c r="P73" s="122">
        <f t="shared" ref="P73" si="9">E73</f>
        <v>0</v>
      </c>
    </row>
    <row r="74" spans="2:16" ht="14.45" hidden="1" x14ac:dyDescent="0.3">
      <c r="B74" s="22" t="str">
        <f>"Subtotal - " &amp; B72</f>
        <v>Subtotal - Expanded Modules</v>
      </c>
      <c r="C74" s="5"/>
      <c r="D74" s="58">
        <f ca="1">SUM(D73:OFFSET(D74,-1,0))</f>
        <v>0</v>
      </c>
      <c r="E74" s="58">
        <f ca="1">SUM(E73:OFFSET(E74,-1,0))</f>
        <v>0</v>
      </c>
      <c r="F74" s="5"/>
      <c r="G74" s="31">
        <f ca="1">SUM(G73:OFFSET(G74,-1,0))</f>
        <v>0</v>
      </c>
      <c r="H74" s="28" t="s">
        <v>19</v>
      </c>
      <c r="I74" s="55">
        <f ca="1">SUM(I73:OFFSET(I74,-1,0))</f>
        <v>0</v>
      </c>
      <c r="J74" s="5"/>
      <c r="K74" s="31">
        <f ca="1">SUM(K73:OFFSET(K74,-1,0))</f>
        <v>0</v>
      </c>
      <c r="L74" s="91" t="s">
        <v>19</v>
      </c>
      <c r="M74" s="55">
        <f ca="1">SUM(M73:OFFSET(M74,-1,0))</f>
        <v>0</v>
      </c>
      <c r="N74" s="5"/>
      <c r="O74" s="55">
        <f ca="1">SUM(O73:OFFSET(O74,-1,0))</f>
        <v>0</v>
      </c>
      <c r="P74" s="62">
        <f ca="1">SUM(P73:OFFSET(P74,-1,0))</f>
        <v>0</v>
      </c>
    </row>
    <row r="75" spans="2:16" s="1" customFormat="1" ht="15.75" thickBot="1" x14ac:dyDescent="0.3">
      <c r="B75" s="3" t="s">
        <v>18</v>
      </c>
      <c r="C75" s="9"/>
      <c r="D75" s="59">
        <f ca="1">SUM(D71,D74)</f>
        <v>0</v>
      </c>
      <c r="E75" s="59">
        <f ca="1">SUM(E71,E74)</f>
        <v>0</v>
      </c>
      <c r="F75" s="9"/>
      <c r="G75" s="32">
        <f ca="1">SUM(G71,G74)</f>
        <v>0</v>
      </c>
      <c r="H75" s="29" t="s">
        <v>19</v>
      </c>
      <c r="I75" s="60">
        <f ca="1">SUM(I71,I74)</f>
        <v>0</v>
      </c>
      <c r="J75" s="9"/>
      <c r="K75" s="33">
        <f ca="1">SUM(K71,K74)</f>
        <v>0</v>
      </c>
      <c r="L75" s="30" t="s">
        <v>19</v>
      </c>
      <c r="M75" s="61">
        <f ca="1">SUM(M71,M74)</f>
        <v>0</v>
      </c>
      <c r="N75" s="9"/>
      <c r="O75" s="56">
        <f ca="1">SUM(O71,O74)</f>
        <v>0</v>
      </c>
      <c r="P75" s="63">
        <f ca="1">SUM(P71,P74)</f>
        <v>0</v>
      </c>
    </row>
    <row r="76" spans="2:16" x14ac:dyDescent="0.25"/>
    <row r="77" spans="2:16" x14ac:dyDescent="0.25"/>
    <row r="78" spans="2:16" x14ac:dyDescent="0.25"/>
    <row r="79" spans="2:16" x14ac:dyDescent="0.25"/>
    <row r="80" spans="2:1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sheetData>
  <sheetProtection password="E125" sheet="1" objects="1" scenarios="1" formatRows="0"/>
  <mergeCells count="13">
    <mergeCell ref="D72:E72"/>
    <mergeCell ref="G72:I72"/>
    <mergeCell ref="K72:M72"/>
    <mergeCell ref="O72:P72"/>
    <mergeCell ref="D5:E5"/>
    <mergeCell ref="G5:I5"/>
    <mergeCell ref="K5:M5"/>
    <mergeCell ref="O5:P5"/>
    <mergeCell ref="G3:I3"/>
    <mergeCell ref="K3:M3"/>
    <mergeCell ref="O3:P3"/>
    <mergeCell ref="D3:E3"/>
    <mergeCell ref="B2:P2"/>
  </mergeCells>
  <conditionalFormatting sqref="C1:C1048576 F1:F1048576 J1:J1048576 N1:N1048576">
    <cfRule type="cellIs" dxfId="35" priority="4" operator="equal">
      <formula>""</formula>
    </cfRule>
  </conditionalFormatting>
  <conditionalFormatting sqref="B73 B21:B70">
    <cfRule type="expression" dxfId="34" priority="249">
      <formula>#REF!=#REF!</formula>
    </cfRule>
  </conditionalFormatting>
  <conditionalFormatting sqref="B4">
    <cfRule type="expression" dxfId="33" priority="251">
      <formula>#REF!=#REF!</formula>
    </cfRule>
  </conditionalFormatting>
  <printOptions horizontalCentered="1"/>
  <pageMargins left="0.25" right="0.25" top="0.75" bottom="0.25" header="0.3" footer="0.3"/>
  <pageSetup scale="76" fitToHeight="0" orientation="landscape" r:id="rId1"/>
  <headerFooter scaleWithDoc="0">
    <oddHeader>&amp;C&amp;"-,Bold"Client Name - Project Name
&amp;"-,Italic"&amp;10Pricing Forms -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BF311A"/>
    <pageSetUpPr fitToPage="1"/>
  </sheetPr>
  <dimension ref="A1:F111"/>
  <sheetViews>
    <sheetView showGridLines="0" zoomScaleNormal="100" workbookViewId="0">
      <pane ySplit="4" topLeftCell="A5" activePane="bottomLeft" state="frozen"/>
      <selection activeCell="B6" sqref="B6"/>
      <selection pane="bottomLeft" activeCell="B2" sqref="B2:E2"/>
    </sheetView>
  </sheetViews>
  <sheetFormatPr defaultColWidth="0" defaultRowHeight="15" zeroHeight="1" x14ac:dyDescent="0.25"/>
  <cols>
    <col min="1" max="1" width="3.7109375" customWidth="1"/>
    <col min="2" max="2" width="41.85546875" customWidth="1"/>
    <col min="3" max="4" width="12.7109375" customWidth="1"/>
    <col min="5" max="5" width="66.7109375" customWidth="1"/>
    <col min="6" max="6" width="3.7109375" customWidth="1"/>
    <col min="7" max="16384" width="9.140625" hidden="1"/>
  </cols>
  <sheetData>
    <row r="1" spans="2:5" thickBot="1" x14ac:dyDescent="0.35"/>
    <row r="2" spans="2:5" s="1" customFormat="1" ht="20.100000000000001" customHeight="1" x14ac:dyDescent="0.3">
      <c r="B2" s="269" t="str">
        <f>'Vendor Checklist'!D6</f>
        <v>Vendor Name</v>
      </c>
      <c r="C2" s="270"/>
      <c r="D2" s="270"/>
      <c r="E2" s="271"/>
    </row>
    <row r="3" spans="2:5" s="1" customFormat="1" ht="30" customHeight="1" x14ac:dyDescent="0.3">
      <c r="B3" s="99" t="str">
        <f ca="1">MID(CELL("Filename",B2),SEARCH("]",CELL("Filename",B2),1)+1,100)</f>
        <v>Application Software</v>
      </c>
      <c r="C3" s="278" t="str">
        <f ca="1">"Please complete One-Time and On-Going Annual " &amp; B3 &amp; " Costs, indicating any additional info or 'No Bid' in the Comments column.  Additional proposed modules can be added in the 'Module Summary' Tab."</f>
        <v>Please complete One-Time and On-Going Annual Application Software Costs, indicating any additional info or 'No Bid' in the Comments column.  Additional proposed modules can be added in the 'Module Summary' Tab.</v>
      </c>
      <c r="D3" s="279"/>
      <c r="E3" s="280"/>
    </row>
    <row r="4" spans="2:5" s="1" customFormat="1" ht="30" customHeight="1" x14ac:dyDescent="0.3">
      <c r="B4" s="35" t="s">
        <v>10</v>
      </c>
      <c r="C4" s="6" t="str">
        <f>'Proposal Summary'!C4</f>
        <v>One-Time
Cost</v>
      </c>
      <c r="D4" s="6" t="str">
        <f>'Proposal Summary'!D4</f>
        <v>On-Going
Annual Cost</v>
      </c>
      <c r="E4" s="36" t="str">
        <f>'Proposal Summary'!E4</f>
        <v>Comments</v>
      </c>
    </row>
    <row r="5" spans="2:5" s="1" customFormat="1" ht="15" hidden="1" customHeight="1" x14ac:dyDescent="0.3">
      <c r="B5" s="272" t="str">
        <f>'Module Summary'!B5</f>
        <v>Core Modules</v>
      </c>
      <c r="C5" s="273"/>
      <c r="D5" s="273"/>
      <c r="E5" s="274"/>
    </row>
    <row r="6" spans="2:5" ht="14.45" x14ac:dyDescent="0.3">
      <c r="B6" s="123" t="str">
        <f>'Module Summary'!B6</f>
        <v>Accounts Payable</v>
      </c>
      <c r="C6" s="183"/>
      <c r="D6" s="183"/>
      <c r="E6" s="187"/>
    </row>
    <row r="7" spans="2:5" ht="14.45" x14ac:dyDescent="0.3">
      <c r="B7" s="123" t="str">
        <f>'Module Summary'!B7</f>
        <v>Bank Reconciliation</v>
      </c>
      <c r="C7" s="183"/>
      <c r="D7" s="183"/>
      <c r="E7" s="187"/>
    </row>
    <row r="8" spans="2:5" ht="14.45" x14ac:dyDescent="0.3">
      <c r="B8" s="123" t="str">
        <f>'Module Summary'!B8</f>
        <v>Budgeting</v>
      </c>
      <c r="C8" s="183"/>
      <c r="D8" s="183"/>
      <c r="E8" s="187"/>
    </row>
    <row r="9" spans="2:5" ht="14.45" x14ac:dyDescent="0.3">
      <c r="B9" s="123" t="str">
        <f>'Module Summary'!B9</f>
        <v>Cash Management</v>
      </c>
      <c r="C9" s="183"/>
      <c r="D9" s="183"/>
      <c r="E9" s="187"/>
    </row>
    <row r="10" spans="2:5" ht="14.45" x14ac:dyDescent="0.3">
      <c r="B10" s="123" t="str">
        <f>'Module Summary'!B10</f>
        <v>Contract Management</v>
      </c>
      <c r="C10" s="183"/>
      <c r="D10" s="183"/>
      <c r="E10" s="187"/>
    </row>
    <row r="11" spans="2:5" ht="14.45" x14ac:dyDescent="0.3">
      <c r="B11" s="123" t="str">
        <f>'Module Summary'!B11</f>
        <v>Fixed Assets</v>
      </c>
      <c r="C11" s="183"/>
      <c r="D11" s="183"/>
      <c r="E11" s="187"/>
    </row>
    <row r="12" spans="2:5" ht="14.45" x14ac:dyDescent="0.3">
      <c r="B12" s="123" t="str">
        <f>'Module Summary'!B12</f>
        <v>General and Technical</v>
      </c>
      <c r="C12" s="183"/>
      <c r="D12" s="183"/>
      <c r="E12" s="187"/>
    </row>
    <row r="13" spans="2:5" ht="14.45" x14ac:dyDescent="0.3">
      <c r="B13" s="123" t="str">
        <f>'Module Summary'!B13</f>
        <v>General Ledger</v>
      </c>
      <c r="C13" s="183"/>
      <c r="D13" s="183"/>
      <c r="E13" s="187"/>
    </row>
    <row r="14" spans="2:5" ht="14.45" x14ac:dyDescent="0.3">
      <c r="B14" s="123" t="str">
        <f>'Module Summary'!B14</f>
        <v>Human Resources</v>
      </c>
      <c r="C14" s="183"/>
      <c r="D14" s="183"/>
      <c r="E14" s="187"/>
    </row>
    <row r="15" spans="2:5" ht="14.45" x14ac:dyDescent="0.3">
      <c r="B15" s="123" t="str">
        <f>'Module Summary'!B15</f>
        <v>Misc Billing &amp; AR</v>
      </c>
      <c r="C15" s="183"/>
      <c r="D15" s="183"/>
      <c r="E15" s="187"/>
    </row>
    <row r="16" spans="2:5" ht="14.45" x14ac:dyDescent="0.3">
      <c r="B16" s="123" t="str">
        <f>'Module Summary'!B16</f>
        <v>Payroll</v>
      </c>
      <c r="C16" s="183"/>
      <c r="D16" s="183"/>
      <c r="E16" s="187"/>
    </row>
    <row r="17" spans="2:5" ht="14.45" x14ac:dyDescent="0.3">
      <c r="B17" s="123" t="str">
        <f>'Module Summary'!B17</f>
        <v>Project and Grant Accounting</v>
      </c>
      <c r="C17" s="183"/>
      <c r="D17" s="183"/>
      <c r="E17" s="187"/>
    </row>
    <row r="18" spans="2:5" ht="14.45" x14ac:dyDescent="0.3">
      <c r="B18" s="123" t="str">
        <f>'Module Summary'!B18</f>
        <v>Purchasing</v>
      </c>
      <c r="C18" s="183"/>
      <c r="D18" s="183"/>
      <c r="E18" s="187"/>
    </row>
    <row r="19" spans="2:5" ht="14.45" x14ac:dyDescent="0.3">
      <c r="B19" s="123" t="str">
        <f>'Module Summary'!B19</f>
        <v>Time and Attendance</v>
      </c>
      <c r="C19" s="183"/>
      <c r="D19" s="183"/>
      <c r="E19" s="187"/>
    </row>
    <row r="20" spans="2:5" ht="14.45" x14ac:dyDescent="0.3">
      <c r="B20" s="123" t="s">
        <v>233</v>
      </c>
      <c r="C20" s="183"/>
      <c r="D20" s="183"/>
      <c r="E20" s="187"/>
    </row>
    <row r="21" spans="2:5" ht="14.45" x14ac:dyDescent="0.3">
      <c r="B21" s="123" t="str">
        <f>'Module Summary'!B21</f>
        <v>Other Module 1</v>
      </c>
      <c r="C21" s="186"/>
      <c r="D21" s="186"/>
      <c r="E21" s="187"/>
    </row>
    <row r="22" spans="2:5" ht="14.45" x14ac:dyDescent="0.3">
      <c r="B22" s="123" t="str">
        <f>'Module Summary'!B22</f>
        <v>Other Module 2</v>
      </c>
      <c r="C22" s="186"/>
      <c r="D22" s="186"/>
      <c r="E22" s="187"/>
    </row>
    <row r="23" spans="2:5" ht="14.45" x14ac:dyDescent="0.3">
      <c r="B23" s="123" t="str">
        <f>'Module Summary'!B23</f>
        <v>Other Module 3</v>
      </c>
      <c r="C23" s="186"/>
      <c r="D23" s="186"/>
      <c r="E23" s="187"/>
    </row>
    <row r="24" spans="2:5" ht="14.45" x14ac:dyDescent="0.3">
      <c r="B24" s="123" t="str">
        <f>'Module Summary'!B24</f>
        <v>Other Module 4</v>
      </c>
      <c r="C24" s="186"/>
      <c r="D24" s="186"/>
      <c r="E24" s="187"/>
    </row>
    <row r="25" spans="2:5" ht="14.45" x14ac:dyDescent="0.3">
      <c r="B25" s="123" t="str">
        <f>'Module Summary'!B25</f>
        <v>Other Module 5</v>
      </c>
      <c r="C25" s="186"/>
      <c r="D25" s="186"/>
      <c r="E25" s="187"/>
    </row>
    <row r="26" spans="2:5" ht="14.45" x14ac:dyDescent="0.3">
      <c r="B26" s="123" t="str">
        <f>'Module Summary'!B26</f>
        <v>Other Module 6</v>
      </c>
      <c r="C26" s="186"/>
      <c r="D26" s="186"/>
      <c r="E26" s="187"/>
    </row>
    <row r="27" spans="2:5" ht="14.45" x14ac:dyDescent="0.3">
      <c r="B27" s="123" t="str">
        <f>'Module Summary'!B27</f>
        <v>Other Module 7</v>
      </c>
      <c r="C27" s="186"/>
      <c r="D27" s="186"/>
      <c r="E27" s="187"/>
    </row>
    <row r="28" spans="2:5" ht="14.45" x14ac:dyDescent="0.3">
      <c r="B28" s="123" t="str">
        <f>'Module Summary'!B28</f>
        <v>Other Module 8</v>
      </c>
      <c r="C28" s="186"/>
      <c r="D28" s="186"/>
      <c r="E28" s="187"/>
    </row>
    <row r="29" spans="2:5" ht="14.45" x14ac:dyDescent="0.3">
      <c r="B29" s="123" t="str">
        <f>'Module Summary'!B29</f>
        <v>Other Module 9</v>
      </c>
      <c r="C29" s="186"/>
      <c r="D29" s="186"/>
      <c r="E29" s="187"/>
    </row>
    <row r="30" spans="2:5" ht="14.45" x14ac:dyDescent="0.3">
      <c r="B30" s="123" t="str">
        <f>'Module Summary'!B30</f>
        <v>Other Module 10</v>
      </c>
      <c r="C30" s="186"/>
      <c r="D30" s="186"/>
      <c r="E30" s="187"/>
    </row>
    <row r="31" spans="2:5" ht="14.45" x14ac:dyDescent="0.3">
      <c r="B31" s="123" t="str">
        <f>'Module Summary'!B31</f>
        <v>Other Module 11</v>
      </c>
      <c r="C31" s="186"/>
      <c r="D31" s="186"/>
      <c r="E31" s="187"/>
    </row>
    <row r="32" spans="2:5" ht="14.45" x14ac:dyDescent="0.3">
      <c r="B32" s="123" t="str">
        <f>'Module Summary'!B32</f>
        <v>Other Module 12</v>
      </c>
      <c r="C32" s="186"/>
      <c r="D32" s="186"/>
      <c r="E32" s="187"/>
    </row>
    <row r="33" spans="2:5" ht="14.45" x14ac:dyDescent="0.3">
      <c r="B33" s="123" t="str">
        <f>'Module Summary'!B33</f>
        <v>Other Module 13</v>
      </c>
      <c r="C33" s="186"/>
      <c r="D33" s="186"/>
      <c r="E33" s="187"/>
    </row>
    <row r="34" spans="2:5" ht="14.45" x14ac:dyDescent="0.3">
      <c r="B34" s="123" t="str">
        <f>'Module Summary'!B34</f>
        <v>Other Module 14</v>
      </c>
      <c r="C34" s="186"/>
      <c r="D34" s="186"/>
      <c r="E34" s="187"/>
    </row>
    <row r="35" spans="2:5" ht="14.45" x14ac:dyDescent="0.3">
      <c r="B35" s="123" t="str">
        <f>'Module Summary'!B35</f>
        <v>Other Module 15</v>
      </c>
      <c r="C35" s="186"/>
      <c r="D35" s="186"/>
      <c r="E35" s="187"/>
    </row>
    <row r="36" spans="2:5" ht="14.45" x14ac:dyDescent="0.3">
      <c r="B36" s="123" t="str">
        <f>'Module Summary'!B36</f>
        <v>Other Module 16</v>
      </c>
      <c r="C36" s="186"/>
      <c r="D36" s="186"/>
      <c r="E36" s="187"/>
    </row>
    <row r="37" spans="2:5" ht="14.45" x14ac:dyDescent="0.3">
      <c r="B37" s="123" t="str">
        <f>'Module Summary'!B37</f>
        <v>Other Module 17</v>
      </c>
      <c r="C37" s="186"/>
      <c r="D37" s="186"/>
      <c r="E37" s="187"/>
    </row>
    <row r="38" spans="2:5" ht="14.45" x14ac:dyDescent="0.3">
      <c r="B38" s="123" t="str">
        <f>'Module Summary'!B38</f>
        <v>Other Module 18</v>
      </c>
      <c r="C38" s="186"/>
      <c r="D38" s="186"/>
      <c r="E38" s="187"/>
    </row>
    <row r="39" spans="2:5" ht="14.45" x14ac:dyDescent="0.3">
      <c r="B39" s="123" t="str">
        <f>'Module Summary'!B39</f>
        <v>Other Module 19</v>
      </c>
      <c r="C39" s="186"/>
      <c r="D39" s="186"/>
      <c r="E39" s="187"/>
    </row>
    <row r="40" spans="2:5" ht="14.45" x14ac:dyDescent="0.3">
      <c r="B40" s="123" t="str">
        <f>'Module Summary'!B40</f>
        <v>Other Module 20</v>
      </c>
      <c r="C40" s="186"/>
      <c r="D40" s="186"/>
      <c r="E40" s="187"/>
    </row>
    <row r="41" spans="2:5" ht="14.45" x14ac:dyDescent="0.3">
      <c r="B41" s="123" t="str">
        <f>'Module Summary'!B41</f>
        <v>Other Module 21</v>
      </c>
      <c r="C41" s="186"/>
      <c r="D41" s="186"/>
      <c r="E41" s="187"/>
    </row>
    <row r="42" spans="2:5" ht="14.45" x14ac:dyDescent="0.3">
      <c r="B42" s="123" t="str">
        <f>'Module Summary'!B42</f>
        <v>Other Module 22</v>
      </c>
      <c r="C42" s="186"/>
      <c r="D42" s="186"/>
      <c r="E42" s="187"/>
    </row>
    <row r="43" spans="2:5" ht="14.45" x14ac:dyDescent="0.3">
      <c r="B43" s="123" t="str">
        <f>'Module Summary'!B43</f>
        <v>Other Module 23</v>
      </c>
      <c r="C43" s="186"/>
      <c r="D43" s="186"/>
      <c r="E43" s="187"/>
    </row>
    <row r="44" spans="2:5" ht="14.45" x14ac:dyDescent="0.3">
      <c r="B44" s="123" t="str">
        <f>'Module Summary'!B44</f>
        <v>Other Module 24</v>
      </c>
      <c r="C44" s="186"/>
      <c r="D44" s="186"/>
      <c r="E44" s="187"/>
    </row>
    <row r="45" spans="2:5" ht="14.45" x14ac:dyDescent="0.3">
      <c r="B45" s="123" t="str">
        <f>'Module Summary'!B45</f>
        <v>Other Module 25</v>
      </c>
      <c r="C45" s="186"/>
      <c r="D45" s="186"/>
      <c r="E45" s="187"/>
    </row>
    <row r="46" spans="2:5" ht="14.45" x14ac:dyDescent="0.3">
      <c r="B46" s="123" t="str">
        <f>'Module Summary'!B46</f>
        <v>Other Module 26</v>
      </c>
      <c r="C46" s="186"/>
      <c r="D46" s="186"/>
      <c r="E46" s="187"/>
    </row>
    <row r="47" spans="2:5" ht="14.45" x14ac:dyDescent="0.3">
      <c r="B47" s="123" t="str">
        <f>'Module Summary'!B47</f>
        <v>Other Module 27</v>
      </c>
      <c r="C47" s="186"/>
      <c r="D47" s="186"/>
      <c r="E47" s="187"/>
    </row>
    <row r="48" spans="2:5" ht="14.45" x14ac:dyDescent="0.3">
      <c r="B48" s="123" t="str">
        <f>'Module Summary'!B48</f>
        <v>Other Module 28</v>
      </c>
      <c r="C48" s="186"/>
      <c r="D48" s="186"/>
      <c r="E48" s="187"/>
    </row>
    <row r="49" spans="2:5" ht="14.45" x14ac:dyDescent="0.3">
      <c r="B49" s="123" t="str">
        <f>'Module Summary'!B49</f>
        <v>Other Module 29</v>
      </c>
      <c r="C49" s="186"/>
      <c r="D49" s="186"/>
      <c r="E49" s="187"/>
    </row>
    <row r="50" spans="2:5" ht="14.45" x14ac:dyDescent="0.3">
      <c r="B50" s="123" t="str">
        <f>'Module Summary'!B50</f>
        <v>Other Module 30</v>
      </c>
      <c r="C50" s="186"/>
      <c r="D50" s="186"/>
      <c r="E50" s="187"/>
    </row>
    <row r="51" spans="2:5" ht="14.45" x14ac:dyDescent="0.3">
      <c r="B51" s="123" t="str">
        <f>'Module Summary'!B51</f>
        <v>Other Module 31</v>
      </c>
      <c r="C51" s="186"/>
      <c r="D51" s="186"/>
      <c r="E51" s="187"/>
    </row>
    <row r="52" spans="2:5" ht="14.45" x14ac:dyDescent="0.3">
      <c r="B52" s="123" t="str">
        <f>'Module Summary'!B52</f>
        <v>Other Module 32</v>
      </c>
      <c r="C52" s="186"/>
      <c r="D52" s="186"/>
      <c r="E52" s="187"/>
    </row>
    <row r="53" spans="2:5" ht="14.45" x14ac:dyDescent="0.3">
      <c r="B53" s="123" t="str">
        <f>'Module Summary'!B53</f>
        <v>Other Module 33</v>
      </c>
      <c r="C53" s="186"/>
      <c r="D53" s="186"/>
      <c r="E53" s="187"/>
    </row>
    <row r="54" spans="2:5" ht="14.45" x14ac:dyDescent="0.3">
      <c r="B54" s="123" t="str">
        <f>'Module Summary'!B54</f>
        <v>Other Module 34</v>
      </c>
      <c r="C54" s="186"/>
      <c r="D54" s="186"/>
      <c r="E54" s="187"/>
    </row>
    <row r="55" spans="2:5" ht="14.45" x14ac:dyDescent="0.3">
      <c r="B55" s="123" t="str">
        <f>'Module Summary'!B55</f>
        <v>Other Module 35</v>
      </c>
      <c r="C55" s="186"/>
      <c r="D55" s="186"/>
      <c r="E55" s="187"/>
    </row>
    <row r="56" spans="2:5" ht="14.45" x14ac:dyDescent="0.3">
      <c r="B56" s="123" t="str">
        <f>'Module Summary'!B56</f>
        <v>Other Module 36</v>
      </c>
      <c r="C56" s="186"/>
      <c r="D56" s="186"/>
      <c r="E56" s="187"/>
    </row>
    <row r="57" spans="2:5" ht="14.45" x14ac:dyDescent="0.3">
      <c r="B57" s="123" t="str">
        <f>'Module Summary'!B57</f>
        <v>Other Module 37</v>
      </c>
      <c r="C57" s="186"/>
      <c r="D57" s="186"/>
      <c r="E57" s="187"/>
    </row>
    <row r="58" spans="2:5" ht="14.45" x14ac:dyDescent="0.3">
      <c r="B58" s="123" t="str">
        <f>'Module Summary'!B58</f>
        <v>Other Module 38</v>
      </c>
      <c r="C58" s="186"/>
      <c r="D58" s="186"/>
      <c r="E58" s="187"/>
    </row>
    <row r="59" spans="2:5" ht="14.45" x14ac:dyDescent="0.3">
      <c r="B59" s="123" t="str">
        <f>'Module Summary'!B59</f>
        <v>Other Module 39</v>
      </c>
      <c r="C59" s="186"/>
      <c r="D59" s="186"/>
      <c r="E59" s="187"/>
    </row>
    <row r="60" spans="2:5" ht="14.45" x14ac:dyDescent="0.3">
      <c r="B60" s="123" t="str">
        <f>'Module Summary'!B60</f>
        <v>Other Module 40</v>
      </c>
      <c r="C60" s="186"/>
      <c r="D60" s="186"/>
      <c r="E60" s="187"/>
    </row>
    <row r="61" spans="2:5" ht="14.45" x14ac:dyDescent="0.3">
      <c r="B61" s="123" t="str">
        <f>'Module Summary'!B61</f>
        <v>Other Module 41</v>
      </c>
      <c r="C61" s="186"/>
      <c r="D61" s="186"/>
      <c r="E61" s="187"/>
    </row>
    <row r="62" spans="2:5" ht="14.45" x14ac:dyDescent="0.3">
      <c r="B62" s="123" t="str">
        <f>'Module Summary'!B62</f>
        <v>Other Module 42</v>
      </c>
      <c r="C62" s="186"/>
      <c r="D62" s="186"/>
      <c r="E62" s="187"/>
    </row>
    <row r="63" spans="2:5" ht="14.45" x14ac:dyDescent="0.3">
      <c r="B63" s="123" t="str">
        <f>'Module Summary'!B63</f>
        <v>Other Module 43</v>
      </c>
      <c r="C63" s="186"/>
      <c r="D63" s="186"/>
      <c r="E63" s="187"/>
    </row>
    <row r="64" spans="2:5" ht="14.45" x14ac:dyDescent="0.3">
      <c r="B64" s="123" t="str">
        <f>'Module Summary'!B64</f>
        <v>Other Module 44</v>
      </c>
      <c r="C64" s="186"/>
      <c r="D64" s="186"/>
      <c r="E64" s="187"/>
    </row>
    <row r="65" spans="2:5" x14ac:dyDescent="0.25">
      <c r="B65" s="123" t="str">
        <f>'Module Summary'!B65</f>
        <v>Other Module 45</v>
      </c>
      <c r="C65" s="186"/>
      <c r="D65" s="186"/>
      <c r="E65" s="187"/>
    </row>
    <row r="66" spans="2:5" x14ac:dyDescent="0.25">
      <c r="B66" s="123" t="str">
        <f>'Module Summary'!B66</f>
        <v>Other Module 46</v>
      </c>
      <c r="C66" s="186"/>
      <c r="D66" s="186"/>
      <c r="E66" s="187"/>
    </row>
    <row r="67" spans="2:5" x14ac:dyDescent="0.25">
      <c r="B67" s="123" t="str">
        <f>'Module Summary'!B67</f>
        <v>Other Module 47</v>
      </c>
      <c r="C67" s="186"/>
      <c r="D67" s="186"/>
      <c r="E67" s="187"/>
    </row>
    <row r="68" spans="2:5" x14ac:dyDescent="0.25">
      <c r="B68" s="123" t="str">
        <f>'Module Summary'!B68</f>
        <v>Other Module 48</v>
      </c>
      <c r="C68" s="186"/>
      <c r="D68" s="186"/>
      <c r="E68" s="187"/>
    </row>
    <row r="69" spans="2:5" x14ac:dyDescent="0.25">
      <c r="B69" s="123" t="str">
        <f>'Module Summary'!B69</f>
        <v>Other Module 49</v>
      </c>
      <c r="C69" s="186"/>
      <c r="D69" s="186"/>
      <c r="E69" s="187"/>
    </row>
    <row r="70" spans="2:5" x14ac:dyDescent="0.25">
      <c r="B70" s="123" t="str">
        <f>'Module Summary'!B70</f>
        <v>Other Module 50</v>
      </c>
      <c r="C70" s="186"/>
      <c r="D70" s="186"/>
      <c r="E70" s="187"/>
    </row>
    <row r="71" spans="2:5" ht="14.45" hidden="1" x14ac:dyDescent="0.3">
      <c r="B71" s="37" t="str">
        <f>'Module Summary'!B71</f>
        <v>Subtotal - Core Modules</v>
      </c>
      <c r="C71" s="57">
        <f ca="1">SUM(C6:OFFSET(C71,-1,0))</f>
        <v>0</v>
      </c>
      <c r="D71" s="57">
        <f ca="1">SUM(D6:OFFSET(D71,-1,0))</f>
        <v>0</v>
      </c>
      <c r="E71" s="38"/>
    </row>
    <row r="72" spans="2:5" ht="14.45" hidden="1" x14ac:dyDescent="0.3">
      <c r="B72" s="275" t="str">
        <f>'Module Summary'!B72</f>
        <v>Expanded Modules</v>
      </c>
      <c r="C72" s="276"/>
      <c r="D72" s="276"/>
      <c r="E72" s="277"/>
    </row>
    <row r="73" spans="2:5" ht="14.45" hidden="1" x14ac:dyDescent="0.3">
      <c r="B73" s="123" t="str">
        <f>'Module Summary'!B73</f>
        <v>N/A</v>
      </c>
      <c r="C73" s="111"/>
      <c r="D73" s="111"/>
      <c r="E73" s="124"/>
    </row>
    <row r="74" spans="2:5" ht="14.45" hidden="1" x14ac:dyDescent="0.3">
      <c r="B74" s="40" t="str">
        <f>'Module Summary'!B74</f>
        <v>Subtotal - Expanded Modules</v>
      </c>
      <c r="C74" s="58">
        <f ca="1">SUM(C73:OFFSET(C74,-1,0))</f>
        <v>0</v>
      </c>
      <c r="D74" s="58">
        <f ca="1">SUM(D73:OFFSET(D74,-1,0))</f>
        <v>0</v>
      </c>
      <c r="E74" s="39"/>
    </row>
    <row r="75" spans="2:5" s="1" customFormat="1" ht="15.75" thickBot="1" x14ac:dyDescent="0.3">
      <c r="B75" s="41" t="str">
        <f>'Module Summary'!B75</f>
        <v>Grand Total</v>
      </c>
      <c r="C75" s="64">
        <f ca="1">SUM(C71,C74)</f>
        <v>0</v>
      </c>
      <c r="D75" s="64">
        <f ca="1">SUM(D71,D74)</f>
        <v>0</v>
      </c>
      <c r="E75" s="42"/>
    </row>
    <row r="76" spans="2:5" x14ac:dyDescent="0.25"/>
    <row r="77" spans="2:5" x14ac:dyDescent="0.25"/>
    <row r="78" spans="2:5" x14ac:dyDescent="0.25"/>
    <row r="79" spans="2:5" x14ac:dyDescent="0.25"/>
    <row r="80" spans="2:5"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sheetData>
  <sheetProtection password="E125" sheet="1" objects="1" scenarios="1" formatRows="0"/>
  <mergeCells count="4">
    <mergeCell ref="B2:E2"/>
    <mergeCell ref="B5:E5"/>
    <mergeCell ref="B72:E72"/>
    <mergeCell ref="C3:E3"/>
  </mergeCells>
  <conditionalFormatting sqref="C73:D73 C6:D70">
    <cfRule type="expression" dxfId="32" priority="252">
      <formula>#REF!=#REF!</formula>
    </cfRule>
  </conditionalFormatting>
  <conditionalFormatting sqref="E73 E6:E70">
    <cfRule type="expression" dxfId="31" priority="254">
      <formula>#REF!=#REF!</formula>
    </cfRule>
  </conditionalFormatting>
  <conditionalFormatting sqref="C3">
    <cfRule type="expression" dxfId="30" priority="256">
      <formula>#REF!=#REF!</formula>
    </cfRule>
  </conditionalFormatting>
  <dataValidations count="1">
    <dataValidation type="decimal" operator="greaterThanOrEqual" allowBlank="1" showErrorMessage="1" errorTitle="Invalid Entry" error="Please enter numeric values only and type any text in the comments column." sqref="C73:D73 C6:D70">
      <formula1>0</formula1>
    </dataValidation>
  </dataValidations>
  <printOptions horizontalCentered="1"/>
  <pageMargins left="0.25" right="0.25" top="0.75" bottom="0.25" header="0.3" footer="0.3"/>
  <pageSetup scale="99" fitToHeight="0" orientation="landscape" r:id="rId1"/>
  <headerFooter scaleWithDoc="0">
    <oddHeader>&amp;C&amp;"-,Bold"Client Name - Project Name
&amp;"-,Italic"&amp;10Pricing Forms -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539B"/>
    <pageSetUpPr fitToPage="1"/>
  </sheetPr>
  <dimension ref="A1:H61"/>
  <sheetViews>
    <sheetView showGridLines="0" zoomScaleNormal="100" workbookViewId="0">
      <pane ySplit="4" topLeftCell="A5" activePane="bottomLeft" state="frozen"/>
      <selection activeCell="B6" sqref="B6"/>
      <selection pane="bottomLeft" activeCell="B2" sqref="B2:G2"/>
    </sheetView>
  </sheetViews>
  <sheetFormatPr defaultColWidth="0" defaultRowHeight="15" zeroHeight="1" x14ac:dyDescent="0.25"/>
  <cols>
    <col min="1" max="1" width="3.7109375" customWidth="1"/>
    <col min="2" max="2" width="41.85546875" customWidth="1"/>
    <col min="3" max="3" width="12.7109375" style="90" customWidth="1"/>
    <col min="4" max="6" width="12.7109375" customWidth="1"/>
    <col min="7" max="7" width="40.7109375" customWidth="1"/>
    <col min="8" max="8" width="3.7109375" customWidth="1"/>
    <col min="9" max="16384" width="9.140625" hidden="1"/>
  </cols>
  <sheetData>
    <row r="1" spans="2:7" thickBot="1" x14ac:dyDescent="0.35"/>
    <row r="2" spans="2:7" s="1" customFormat="1" ht="20.100000000000001" customHeight="1" x14ac:dyDescent="0.3">
      <c r="B2" s="281" t="str">
        <f>'Vendor Checklist'!D6</f>
        <v>Vendor Name</v>
      </c>
      <c r="C2" s="282"/>
      <c r="D2" s="282"/>
      <c r="E2" s="283"/>
      <c r="F2" s="283"/>
      <c r="G2" s="284"/>
    </row>
    <row r="3" spans="2:7" s="1" customFormat="1" ht="30" customHeight="1" x14ac:dyDescent="0.3">
      <c r="B3" s="105" t="str">
        <f ca="1">MID(CELL("Filename",B2),SEARCH("]",CELL("Filename",B2),1)+1,100)</f>
        <v>Other Software</v>
      </c>
      <c r="C3" s="250" t="str">
        <f ca="1">"Please add any " &amp; B3 &amp; " proposed including the Required Quantity, Unit Price, and related On-Going Annual Cost, if applicable."</f>
        <v>Please add any Other Software proposed including the Required Quantity, Unit Price, and related On-Going Annual Cost, if applicable.</v>
      </c>
      <c r="D3" s="251"/>
      <c r="E3" s="251"/>
      <c r="F3" s="288"/>
      <c r="G3" s="289"/>
    </row>
    <row r="4" spans="2:7" s="1" customFormat="1" ht="30" customHeight="1" x14ac:dyDescent="0.3">
      <c r="B4" s="11" t="s">
        <v>27</v>
      </c>
      <c r="C4" s="89" t="s">
        <v>28</v>
      </c>
      <c r="D4" s="12" t="s">
        <v>29</v>
      </c>
      <c r="E4" s="12" t="str">
        <f>'Proposal Summary'!C4</f>
        <v>One-Time
Cost</v>
      </c>
      <c r="F4" s="12" t="str">
        <f>'Proposal Summary'!D4</f>
        <v>On-Going
Annual Cost</v>
      </c>
      <c r="G4" s="20" t="str">
        <f>'Proposal Summary'!E4</f>
        <v>Comments</v>
      </c>
    </row>
    <row r="5" spans="2:7" s="1" customFormat="1" ht="15" hidden="1" customHeight="1" x14ac:dyDescent="0.3">
      <c r="B5" s="285" t="str">
        <f>'Module Summary'!B5</f>
        <v>Core Modules</v>
      </c>
      <c r="C5" s="286"/>
      <c r="D5" s="286"/>
      <c r="E5" s="273"/>
      <c r="F5" s="273"/>
      <c r="G5" s="287"/>
    </row>
    <row r="6" spans="2:7" ht="14.45" x14ac:dyDescent="0.3">
      <c r="B6" s="184" t="s">
        <v>31</v>
      </c>
      <c r="C6" s="185"/>
      <c r="D6" s="186"/>
      <c r="E6" s="111">
        <f>IF(ISNUMBER(C6*D6),C6*D6,"N/A")</f>
        <v>0</v>
      </c>
      <c r="F6" s="186"/>
      <c r="G6" s="188"/>
    </row>
    <row r="7" spans="2:7" ht="14.45" x14ac:dyDescent="0.3">
      <c r="B7" s="184" t="s">
        <v>32</v>
      </c>
      <c r="C7" s="185"/>
      <c r="D7" s="186"/>
      <c r="E7" s="111">
        <f t="shared" ref="E7:E55" si="0">IF(ISNUMBER(C7*D7),C7*D7,"N/A")</f>
        <v>0</v>
      </c>
      <c r="F7" s="186"/>
      <c r="G7" s="188"/>
    </row>
    <row r="8" spans="2:7" ht="14.45" x14ac:dyDescent="0.3">
      <c r="B8" s="184" t="s">
        <v>33</v>
      </c>
      <c r="C8" s="185"/>
      <c r="D8" s="186"/>
      <c r="E8" s="111">
        <f t="shared" si="0"/>
        <v>0</v>
      </c>
      <c r="F8" s="186"/>
      <c r="G8" s="188"/>
    </row>
    <row r="9" spans="2:7" ht="14.45" x14ac:dyDescent="0.3">
      <c r="B9" s="184" t="s">
        <v>34</v>
      </c>
      <c r="C9" s="185"/>
      <c r="D9" s="186"/>
      <c r="E9" s="111">
        <f t="shared" si="0"/>
        <v>0</v>
      </c>
      <c r="F9" s="186"/>
      <c r="G9" s="188"/>
    </row>
    <row r="10" spans="2:7" ht="14.45" x14ac:dyDescent="0.3">
      <c r="B10" s="184" t="s">
        <v>35</v>
      </c>
      <c r="C10" s="185"/>
      <c r="D10" s="186"/>
      <c r="E10" s="111">
        <f t="shared" si="0"/>
        <v>0</v>
      </c>
      <c r="F10" s="186"/>
      <c r="G10" s="188"/>
    </row>
    <row r="11" spans="2:7" ht="14.45" x14ac:dyDescent="0.3">
      <c r="B11" s="184" t="s">
        <v>36</v>
      </c>
      <c r="C11" s="185"/>
      <c r="D11" s="186"/>
      <c r="E11" s="111">
        <f t="shared" si="0"/>
        <v>0</v>
      </c>
      <c r="F11" s="186"/>
      <c r="G11" s="188"/>
    </row>
    <row r="12" spans="2:7" ht="14.45" x14ac:dyDescent="0.3">
      <c r="B12" s="184" t="s">
        <v>37</v>
      </c>
      <c r="C12" s="185"/>
      <c r="D12" s="186"/>
      <c r="E12" s="111">
        <f t="shared" si="0"/>
        <v>0</v>
      </c>
      <c r="F12" s="186"/>
      <c r="G12" s="188"/>
    </row>
    <row r="13" spans="2:7" ht="14.45" x14ac:dyDescent="0.3">
      <c r="B13" s="184"/>
      <c r="C13" s="185"/>
      <c r="D13" s="186"/>
      <c r="E13" s="111">
        <f t="shared" si="0"/>
        <v>0</v>
      </c>
      <c r="F13" s="186"/>
      <c r="G13" s="188"/>
    </row>
    <row r="14" spans="2:7" ht="14.45" x14ac:dyDescent="0.3">
      <c r="B14" s="184"/>
      <c r="C14" s="185"/>
      <c r="D14" s="186"/>
      <c r="E14" s="111">
        <f t="shared" si="0"/>
        <v>0</v>
      </c>
      <c r="F14" s="186" t="s">
        <v>9</v>
      </c>
      <c r="G14" s="188" t="s">
        <v>9</v>
      </c>
    </row>
    <row r="15" spans="2:7" ht="14.45" x14ac:dyDescent="0.3">
      <c r="B15" s="184"/>
      <c r="C15" s="185"/>
      <c r="D15" s="186"/>
      <c r="E15" s="111">
        <f t="shared" si="0"/>
        <v>0</v>
      </c>
      <c r="F15" s="186" t="s">
        <v>9</v>
      </c>
      <c r="G15" s="188" t="s">
        <v>9</v>
      </c>
    </row>
    <row r="16" spans="2:7" ht="14.45" x14ac:dyDescent="0.3">
      <c r="B16" s="184"/>
      <c r="C16" s="185"/>
      <c r="D16" s="186"/>
      <c r="E16" s="111">
        <f t="shared" si="0"/>
        <v>0</v>
      </c>
      <c r="F16" s="186" t="s">
        <v>9</v>
      </c>
      <c r="G16" s="188" t="s">
        <v>9</v>
      </c>
    </row>
    <row r="17" spans="2:7" ht="14.45" x14ac:dyDescent="0.3">
      <c r="B17" s="184"/>
      <c r="C17" s="185"/>
      <c r="D17" s="186"/>
      <c r="E17" s="111">
        <f t="shared" si="0"/>
        <v>0</v>
      </c>
      <c r="F17" s="186" t="s">
        <v>9</v>
      </c>
      <c r="G17" s="188" t="s">
        <v>9</v>
      </c>
    </row>
    <row r="18" spans="2:7" ht="14.45" x14ac:dyDescent="0.3">
      <c r="B18" s="184"/>
      <c r="C18" s="185"/>
      <c r="D18" s="186"/>
      <c r="E18" s="111">
        <f t="shared" si="0"/>
        <v>0</v>
      </c>
      <c r="F18" s="186" t="s">
        <v>9</v>
      </c>
      <c r="G18" s="188" t="s">
        <v>9</v>
      </c>
    </row>
    <row r="19" spans="2:7" ht="14.45" x14ac:dyDescent="0.3">
      <c r="B19" s="184"/>
      <c r="C19" s="185"/>
      <c r="D19" s="186"/>
      <c r="E19" s="111">
        <f t="shared" si="0"/>
        <v>0</v>
      </c>
      <c r="F19" s="186" t="s">
        <v>9</v>
      </c>
      <c r="G19" s="188" t="s">
        <v>9</v>
      </c>
    </row>
    <row r="20" spans="2:7" ht="14.45" x14ac:dyDescent="0.3">
      <c r="B20" s="184"/>
      <c r="C20" s="185"/>
      <c r="D20" s="186"/>
      <c r="E20" s="111">
        <f t="shared" si="0"/>
        <v>0</v>
      </c>
      <c r="F20" s="186" t="s">
        <v>9</v>
      </c>
      <c r="G20" s="188" t="s">
        <v>9</v>
      </c>
    </row>
    <row r="21" spans="2:7" ht="14.45" x14ac:dyDescent="0.3">
      <c r="B21" s="184"/>
      <c r="C21" s="185"/>
      <c r="D21" s="186"/>
      <c r="E21" s="111">
        <f t="shared" si="0"/>
        <v>0</v>
      </c>
      <c r="F21" s="186" t="s">
        <v>9</v>
      </c>
      <c r="G21" s="188" t="s">
        <v>9</v>
      </c>
    </row>
    <row r="22" spans="2:7" ht="14.45" x14ac:dyDescent="0.3">
      <c r="B22" s="184"/>
      <c r="C22" s="185"/>
      <c r="D22" s="186"/>
      <c r="E22" s="111">
        <f t="shared" si="0"/>
        <v>0</v>
      </c>
      <c r="F22" s="186" t="s">
        <v>9</v>
      </c>
      <c r="G22" s="188" t="s">
        <v>9</v>
      </c>
    </row>
    <row r="23" spans="2:7" ht="14.45" x14ac:dyDescent="0.3">
      <c r="B23" s="184"/>
      <c r="C23" s="185"/>
      <c r="D23" s="186"/>
      <c r="E23" s="111">
        <f t="shared" si="0"/>
        <v>0</v>
      </c>
      <c r="F23" s="186" t="s">
        <v>9</v>
      </c>
      <c r="G23" s="188" t="s">
        <v>9</v>
      </c>
    </row>
    <row r="24" spans="2:7" ht="14.45" x14ac:dyDescent="0.3">
      <c r="B24" s="184"/>
      <c r="C24" s="185"/>
      <c r="D24" s="186"/>
      <c r="E24" s="111">
        <f t="shared" si="0"/>
        <v>0</v>
      </c>
      <c r="F24" s="186" t="s">
        <v>9</v>
      </c>
      <c r="G24" s="188" t="s">
        <v>9</v>
      </c>
    </row>
    <row r="25" spans="2:7" ht="14.45" x14ac:dyDescent="0.3">
      <c r="B25" s="184"/>
      <c r="C25" s="185"/>
      <c r="D25" s="186"/>
      <c r="E25" s="111">
        <f t="shared" si="0"/>
        <v>0</v>
      </c>
      <c r="F25" s="186" t="s">
        <v>9</v>
      </c>
      <c r="G25" s="188" t="s">
        <v>9</v>
      </c>
    </row>
    <row r="26" spans="2:7" ht="14.45" x14ac:dyDescent="0.3">
      <c r="B26" s="184"/>
      <c r="C26" s="185"/>
      <c r="D26" s="186"/>
      <c r="E26" s="111">
        <f t="shared" si="0"/>
        <v>0</v>
      </c>
      <c r="F26" s="186" t="s">
        <v>9</v>
      </c>
      <c r="G26" s="188" t="s">
        <v>9</v>
      </c>
    </row>
    <row r="27" spans="2:7" ht="14.45" x14ac:dyDescent="0.3">
      <c r="B27" s="184"/>
      <c r="C27" s="185"/>
      <c r="D27" s="186"/>
      <c r="E27" s="111">
        <f t="shared" si="0"/>
        <v>0</v>
      </c>
      <c r="F27" s="186" t="s">
        <v>9</v>
      </c>
      <c r="G27" s="188" t="s">
        <v>9</v>
      </c>
    </row>
    <row r="28" spans="2:7" ht="14.45" x14ac:dyDescent="0.3">
      <c r="B28" s="184"/>
      <c r="C28" s="185"/>
      <c r="D28" s="186"/>
      <c r="E28" s="111">
        <f t="shared" si="0"/>
        <v>0</v>
      </c>
      <c r="F28" s="186" t="s">
        <v>9</v>
      </c>
      <c r="G28" s="188" t="s">
        <v>9</v>
      </c>
    </row>
    <row r="29" spans="2:7" ht="14.45" x14ac:dyDescent="0.3">
      <c r="B29" s="184"/>
      <c r="C29" s="185"/>
      <c r="D29" s="186"/>
      <c r="E29" s="111">
        <f t="shared" si="0"/>
        <v>0</v>
      </c>
      <c r="F29" s="186" t="s">
        <v>9</v>
      </c>
      <c r="G29" s="188" t="s">
        <v>9</v>
      </c>
    </row>
    <row r="30" spans="2:7" ht="14.45" x14ac:dyDescent="0.3">
      <c r="B30" s="184"/>
      <c r="C30" s="185"/>
      <c r="D30" s="186"/>
      <c r="E30" s="111">
        <f t="shared" si="0"/>
        <v>0</v>
      </c>
      <c r="F30" s="186" t="s">
        <v>9</v>
      </c>
      <c r="G30" s="188" t="s">
        <v>9</v>
      </c>
    </row>
    <row r="31" spans="2:7" ht="14.45" x14ac:dyDescent="0.3">
      <c r="B31" s="184"/>
      <c r="C31" s="185"/>
      <c r="D31" s="186"/>
      <c r="E31" s="111">
        <f t="shared" si="0"/>
        <v>0</v>
      </c>
      <c r="F31" s="186" t="s">
        <v>9</v>
      </c>
      <c r="G31" s="188" t="s">
        <v>9</v>
      </c>
    </row>
    <row r="32" spans="2:7" ht="14.45" x14ac:dyDescent="0.3">
      <c r="B32" s="184"/>
      <c r="C32" s="185"/>
      <c r="D32" s="186"/>
      <c r="E32" s="111">
        <f t="shared" si="0"/>
        <v>0</v>
      </c>
      <c r="F32" s="186" t="s">
        <v>9</v>
      </c>
      <c r="G32" s="188" t="s">
        <v>9</v>
      </c>
    </row>
    <row r="33" spans="2:7" ht="14.45" x14ac:dyDescent="0.3">
      <c r="B33" s="184"/>
      <c r="C33" s="185"/>
      <c r="D33" s="186"/>
      <c r="E33" s="111">
        <f t="shared" si="0"/>
        <v>0</v>
      </c>
      <c r="F33" s="186" t="s">
        <v>9</v>
      </c>
      <c r="G33" s="188" t="s">
        <v>9</v>
      </c>
    </row>
    <row r="34" spans="2:7" ht="14.45" x14ac:dyDescent="0.3">
      <c r="B34" s="184"/>
      <c r="C34" s="185"/>
      <c r="D34" s="186"/>
      <c r="E34" s="111">
        <f t="shared" si="0"/>
        <v>0</v>
      </c>
      <c r="F34" s="186" t="s">
        <v>9</v>
      </c>
      <c r="G34" s="188" t="s">
        <v>9</v>
      </c>
    </row>
    <row r="35" spans="2:7" ht="14.45" x14ac:dyDescent="0.3">
      <c r="B35" s="184"/>
      <c r="C35" s="185"/>
      <c r="D35" s="186"/>
      <c r="E35" s="111">
        <f t="shared" si="0"/>
        <v>0</v>
      </c>
      <c r="F35" s="186" t="s">
        <v>9</v>
      </c>
      <c r="G35" s="188" t="s">
        <v>9</v>
      </c>
    </row>
    <row r="36" spans="2:7" ht="14.45" x14ac:dyDescent="0.3">
      <c r="B36" s="184"/>
      <c r="C36" s="185"/>
      <c r="D36" s="186"/>
      <c r="E36" s="111">
        <f t="shared" si="0"/>
        <v>0</v>
      </c>
      <c r="F36" s="186" t="s">
        <v>9</v>
      </c>
      <c r="G36" s="188" t="s">
        <v>9</v>
      </c>
    </row>
    <row r="37" spans="2:7" ht="14.45" x14ac:dyDescent="0.3">
      <c r="B37" s="184"/>
      <c r="C37" s="185"/>
      <c r="D37" s="186"/>
      <c r="E37" s="111">
        <f t="shared" si="0"/>
        <v>0</v>
      </c>
      <c r="F37" s="186" t="s">
        <v>9</v>
      </c>
      <c r="G37" s="188" t="s">
        <v>9</v>
      </c>
    </row>
    <row r="38" spans="2:7" ht="14.45" x14ac:dyDescent="0.3">
      <c r="B38" s="184"/>
      <c r="C38" s="185"/>
      <c r="D38" s="186"/>
      <c r="E38" s="111">
        <f t="shared" si="0"/>
        <v>0</v>
      </c>
      <c r="F38" s="186" t="s">
        <v>9</v>
      </c>
      <c r="G38" s="188" t="s">
        <v>9</v>
      </c>
    </row>
    <row r="39" spans="2:7" ht="14.45" x14ac:dyDescent="0.3">
      <c r="B39" s="184"/>
      <c r="C39" s="185"/>
      <c r="D39" s="186"/>
      <c r="E39" s="111">
        <f t="shared" si="0"/>
        <v>0</v>
      </c>
      <c r="F39" s="186" t="s">
        <v>9</v>
      </c>
      <c r="G39" s="188" t="s">
        <v>9</v>
      </c>
    </row>
    <row r="40" spans="2:7" ht="14.45" x14ac:dyDescent="0.3">
      <c r="B40" s="184"/>
      <c r="C40" s="185"/>
      <c r="D40" s="186"/>
      <c r="E40" s="111">
        <f t="shared" si="0"/>
        <v>0</v>
      </c>
      <c r="F40" s="186" t="s">
        <v>9</v>
      </c>
      <c r="G40" s="188" t="s">
        <v>9</v>
      </c>
    </row>
    <row r="41" spans="2:7" ht="14.45" x14ac:dyDescent="0.3">
      <c r="B41" s="184"/>
      <c r="C41" s="185"/>
      <c r="D41" s="186"/>
      <c r="E41" s="111">
        <f t="shared" si="0"/>
        <v>0</v>
      </c>
      <c r="F41" s="186" t="s">
        <v>9</v>
      </c>
      <c r="G41" s="188" t="s">
        <v>9</v>
      </c>
    </row>
    <row r="42" spans="2:7" ht="14.45" x14ac:dyDescent="0.3">
      <c r="B42" s="184"/>
      <c r="C42" s="185"/>
      <c r="D42" s="186"/>
      <c r="E42" s="111">
        <f t="shared" si="0"/>
        <v>0</v>
      </c>
      <c r="F42" s="186" t="s">
        <v>9</v>
      </c>
      <c r="G42" s="188" t="s">
        <v>9</v>
      </c>
    </row>
    <row r="43" spans="2:7" ht="14.45" x14ac:dyDescent="0.3">
      <c r="B43" s="184"/>
      <c r="C43" s="185"/>
      <c r="D43" s="186"/>
      <c r="E43" s="111">
        <f t="shared" si="0"/>
        <v>0</v>
      </c>
      <c r="F43" s="186" t="s">
        <v>9</v>
      </c>
      <c r="G43" s="188" t="s">
        <v>9</v>
      </c>
    </row>
    <row r="44" spans="2:7" ht="14.45" x14ac:dyDescent="0.3">
      <c r="B44" s="184"/>
      <c r="C44" s="185"/>
      <c r="D44" s="186"/>
      <c r="E44" s="111">
        <f t="shared" si="0"/>
        <v>0</v>
      </c>
      <c r="F44" s="186" t="s">
        <v>9</v>
      </c>
      <c r="G44" s="188" t="s">
        <v>9</v>
      </c>
    </row>
    <row r="45" spans="2:7" ht="14.45" x14ac:dyDescent="0.3">
      <c r="B45" s="184"/>
      <c r="C45" s="185"/>
      <c r="D45" s="186"/>
      <c r="E45" s="111">
        <f t="shared" si="0"/>
        <v>0</v>
      </c>
      <c r="F45" s="186" t="s">
        <v>9</v>
      </c>
      <c r="G45" s="188" t="s">
        <v>9</v>
      </c>
    </row>
    <row r="46" spans="2:7" ht="14.45" x14ac:dyDescent="0.3">
      <c r="B46" s="184"/>
      <c r="C46" s="185"/>
      <c r="D46" s="186"/>
      <c r="E46" s="111">
        <f t="shared" si="0"/>
        <v>0</v>
      </c>
      <c r="F46" s="186" t="s">
        <v>9</v>
      </c>
      <c r="G46" s="188" t="s">
        <v>9</v>
      </c>
    </row>
    <row r="47" spans="2:7" ht="14.45" x14ac:dyDescent="0.3">
      <c r="B47" s="184"/>
      <c r="C47" s="185"/>
      <c r="D47" s="186"/>
      <c r="E47" s="111">
        <f t="shared" si="0"/>
        <v>0</v>
      </c>
      <c r="F47" s="186" t="s">
        <v>9</v>
      </c>
      <c r="G47" s="188" t="s">
        <v>9</v>
      </c>
    </row>
    <row r="48" spans="2:7" ht="14.45" x14ac:dyDescent="0.3">
      <c r="B48" s="184"/>
      <c r="C48" s="185"/>
      <c r="D48" s="186"/>
      <c r="E48" s="111">
        <f t="shared" si="0"/>
        <v>0</v>
      </c>
      <c r="F48" s="186" t="s">
        <v>9</v>
      </c>
      <c r="G48" s="188" t="s">
        <v>9</v>
      </c>
    </row>
    <row r="49" spans="2:7" ht="14.45" x14ac:dyDescent="0.3">
      <c r="B49" s="184"/>
      <c r="C49" s="185"/>
      <c r="D49" s="186"/>
      <c r="E49" s="111">
        <f t="shared" si="0"/>
        <v>0</v>
      </c>
      <c r="F49" s="186" t="s">
        <v>9</v>
      </c>
      <c r="G49" s="188" t="s">
        <v>9</v>
      </c>
    </row>
    <row r="50" spans="2:7" ht="14.45" x14ac:dyDescent="0.3">
      <c r="B50" s="184"/>
      <c r="C50" s="185"/>
      <c r="D50" s="186"/>
      <c r="E50" s="111">
        <f t="shared" si="0"/>
        <v>0</v>
      </c>
      <c r="F50" s="186" t="s">
        <v>9</v>
      </c>
      <c r="G50" s="188" t="s">
        <v>9</v>
      </c>
    </row>
    <row r="51" spans="2:7" ht="14.45" x14ac:dyDescent="0.3">
      <c r="B51" s="184"/>
      <c r="C51" s="185"/>
      <c r="D51" s="186"/>
      <c r="E51" s="111">
        <f t="shared" si="0"/>
        <v>0</v>
      </c>
      <c r="F51" s="186" t="s">
        <v>9</v>
      </c>
      <c r="G51" s="188" t="s">
        <v>9</v>
      </c>
    </row>
    <row r="52" spans="2:7" ht="14.45" x14ac:dyDescent="0.3">
      <c r="B52" s="184"/>
      <c r="C52" s="185"/>
      <c r="D52" s="186"/>
      <c r="E52" s="111">
        <f t="shared" si="0"/>
        <v>0</v>
      </c>
      <c r="F52" s="186" t="s">
        <v>9</v>
      </c>
      <c r="G52" s="188" t="s">
        <v>9</v>
      </c>
    </row>
    <row r="53" spans="2:7" ht="14.45" x14ac:dyDescent="0.3">
      <c r="B53" s="184"/>
      <c r="C53" s="185"/>
      <c r="D53" s="186"/>
      <c r="E53" s="111">
        <f t="shared" si="0"/>
        <v>0</v>
      </c>
      <c r="F53" s="186" t="s">
        <v>9</v>
      </c>
      <c r="G53" s="188" t="s">
        <v>9</v>
      </c>
    </row>
    <row r="54" spans="2:7" ht="14.45" x14ac:dyDescent="0.3">
      <c r="B54" s="184"/>
      <c r="C54" s="185"/>
      <c r="D54" s="186"/>
      <c r="E54" s="111">
        <f t="shared" si="0"/>
        <v>0</v>
      </c>
      <c r="F54" s="186" t="s">
        <v>9</v>
      </c>
      <c r="G54" s="188" t="s">
        <v>9</v>
      </c>
    </row>
    <row r="55" spans="2:7" ht="14.45" x14ac:dyDescent="0.3">
      <c r="B55" s="184"/>
      <c r="C55" s="185"/>
      <c r="D55" s="186"/>
      <c r="E55" s="111">
        <f t="shared" si="0"/>
        <v>0</v>
      </c>
      <c r="F55" s="186" t="s">
        <v>9</v>
      </c>
      <c r="G55" s="188" t="s">
        <v>9</v>
      </c>
    </row>
    <row r="56" spans="2:7" ht="14.45" hidden="1" x14ac:dyDescent="0.3">
      <c r="B56" s="23" t="str">
        <f>'Module Summary'!B71</f>
        <v>Subtotal - Core Modules</v>
      </c>
      <c r="C56" s="34">
        <f ca="1">SUM(C6:OFFSET(C56,-1,0))</f>
        <v>0</v>
      </c>
      <c r="D56" s="57" t="s">
        <v>19</v>
      </c>
      <c r="E56" s="57">
        <f ca="1">SUM(E6:OFFSET(E56,-1,0))</f>
        <v>0</v>
      </c>
      <c r="F56" s="57">
        <f ca="1">SUM(F6:OFFSET(F56,-1,0))</f>
        <v>0</v>
      </c>
      <c r="G56" s="86"/>
    </row>
    <row r="57" spans="2:7" ht="14.45" hidden="1" x14ac:dyDescent="0.3">
      <c r="B57" s="290" t="str">
        <f>'Module Summary'!B72</f>
        <v>Expanded Modules</v>
      </c>
      <c r="C57" s="276"/>
      <c r="D57" s="276"/>
      <c r="E57" s="276"/>
      <c r="F57" s="276"/>
      <c r="G57" s="291"/>
    </row>
    <row r="58" spans="2:7" ht="14.45" hidden="1" x14ac:dyDescent="0.3">
      <c r="B58" s="116" t="s">
        <v>19</v>
      </c>
      <c r="C58" s="125"/>
      <c r="D58" s="111"/>
      <c r="E58" s="111">
        <f>IF(ISNUMBER(C58*D58),C58*D58,"N/A")</f>
        <v>0</v>
      </c>
      <c r="F58" s="111"/>
      <c r="G58" s="126"/>
    </row>
    <row r="59" spans="2:7" ht="14.45" hidden="1" x14ac:dyDescent="0.3">
      <c r="B59" s="22" t="str">
        <f>'Module Summary'!B74</f>
        <v>Subtotal - Expanded Modules</v>
      </c>
      <c r="C59" s="52">
        <f ca="1">SUM(C58:OFFSET(C59,-1,0))</f>
        <v>0</v>
      </c>
      <c r="D59" s="58" t="s">
        <v>19</v>
      </c>
      <c r="E59" s="58">
        <f ca="1">SUM(E58:OFFSET(E59,-1,0))</f>
        <v>0</v>
      </c>
      <c r="F59" s="58">
        <f ca="1">SUM(F58:OFFSET(F59,-1,0))</f>
        <v>0</v>
      </c>
      <c r="G59" s="87"/>
    </row>
    <row r="60" spans="2:7" s="1" customFormat="1" thickBot="1" x14ac:dyDescent="0.35">
      <c r="B60" s="3" t="str">
        <f>'Module Summary'!B75</f>
        <v>Grand Total</v>
      </c>
      <c r="C60" s="84">
        <f ca="1">SUM(C56,C59)</f>
        <v>0</v>
      </c>
      <c r="D60" s="56" t="s">
        <v>19</v>
      </c>
      <c r="E60" s="56">
        <f ca="1">SUM(E56,E59)</f>
        <v>0</v>
      </c>
      <c r="F60" s="56">
        <f ca="1">SUM(F56,F59)</f>
        <v>0</v>
      </c>
      <c r="G60" s="88"/>
    </row>
    <row r="61" spans="2:7" ht="14.45" x14ac:dyDescent="0.3"/>
  </sheetData>
  <sheetProtection password="E125" sheet="1" objects="1" scenarios="1" formatRows="0"/>
  <mergeCells count="4">
    <mergeCell ref="B2:G2"/>
    <mergeCell ref="B5:G5"/>
    <mergeCell ref="C3:G3"/>
    <mergeCell ref="B57:G57"/>
  </mergeCells>
  <conditionalFormatting sqref="F58:G58 F6:G55 B58:D58 B6:D55">
    <cfRule type="expression" dxfId="29" priority="257">
      <formula>#REF!=#REF!</formula>
    </cfRule>
  </conditionalFormatting>
  <conditionalFormatting sqref="C3:G3">
    <cfRule type="expression" dxfId="28" priority="261">
      <formula>#REF!=#REF!</formula>
    </cfRule>
  </conditionalFormatting>
  <dataValidations count="1">
    <dataValidation type="decimal" operator="greaterThanOrEqual" allowBlank="1" showErrorMessage="1" errorTitle="Invalid Entry" error="Please enter numeric values only and type any text in the comments column." sqref="C6:D55 C58:D58 F58 F6:F55">
      <formula1>0</formula1>
    </dataValidation>
  </dataValidations>
  <printOptions horizontalCentered="1"/>
  <pageMargins left="0.25" right="0.25" top="0.75" bottom="0.25" header="0.3" footer="0.3"/>
  <pageSetup fitToHeight="0" orientation="landscape" r:id="rId1"/>
  <headerFooter scaleWithDoc="0">
    <oddHeader>&amp;C&amp;"-,Bold"Client Name - Project Name
&amp;"-,Italic"&amp;10Pricing Forms -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539B"/>
    <pageSetUpPr fitToPage="1"/>
  </sheetPr>
  <dimension ref="A1:H61"/>
  <sheetViews>
    <sheetView showGridLines="0" zoomScaleNormal="100" workbookViewId="0">
      <pane ySplit="4" topLeftCell="A5" activePane="bottomLeft" state="frozen"/>
      <selection activeCell="B6" sqref="B6"/>
      <selection pane="bottomLeft" activeCell="B2" sqref="B2:G2"/>
    </sheetView>
  </sheetViews>
  <sheetFormatPr defaultColWidth="0" defaultRowHeight="15" zeroHeight="1" x14ac:dyDescent="0.25"/>
  <cols>
    <col min="1" max="1" width="3.7109375" customWidth="1"/>
    <col min="2" max="2" width="41.85546875" customWidth="1"/>
    <col min="3" max="3" width="12.7109375" style="90" customWidth="1"/>
    <col min="4" max="6" width="12.7109375" customWidth="1"/>
    <col min="7" max="7" width="40.7109375" customWidth="1"/>
    <col min="8" max="8" width="3.7109375" customWidth="1"/>
    <col min="9" max="16384" width="9.140625" hidden="1"/>
  </cols>
  <sheetData>
    <row r="1" spans="2:7" thickBot="1" x14ac:dyDescent="0.35"/>
    <row r="2" spans="2:7" s="1" customFormat="1" ht="20.100000000000001" customHeight="1" x14ac:dyDescent="0.3">
      <c r="B2" s="281" t="str">
        <f>'Vendor Checklist'!D6</f>
        <v>Vendor Name</v>
      </c>
      <c r="C2" s="282"/>
      <c r="D2" s="282"/>
      <c r="E2" s="283"/>
      <c r="F2" s="283"/>
      <c r="G2" s="284"/>
    </row>
    <row r="3" spans="2:7" s="1" customFormat="1" ht="30" customHeight="1" x14ac:dyDescent="0.3">
      <c r="B3" s="105" t="str">
        <f ca="1">MID(CELL("Filename",B2),SEARCH("]",CELL("Filename",B2),1)+1,100)</f>
        <v>Hardware</v>
      </c>
      <c r="C3" s="250" t="str">
        <f ca="1">"Please add any additional required/optional " &amp; B3 &amp; " proposed including the Required Quantity, Unit Price, and related On-Going Annual Cost, if applicable."</f>
        <v>Please add any additional required/optional Hardware proposed including the Required Quantity, Unit Price, and related On-Going Annual Cost, if applicable.</v>
      </c>
      <c r="D3" s="251"/>
      <c r="E3" s="251"/>
      <c r="F3" s="292"/>
      <c r="G3" s="293"/>
    </row>
    <row r="4" spans="2:7" s="1" customFormat="1" ht="30" customHeight="1" x14ac:dyDescent="0.3">
      <c r="B4" s="11" t="s">
        <v>144</v>
      </c>
      <c r="C4" s="89" t="s">
        <v>28</v>
      </c>
      <c r="D4" s="12" t="s">
        <v>29</v>
      </c>
      <c r="E4" s="12" t="str">
        <f>'Proposal Summary'!C4</f>
        <v>One-Time
Cost</v>
      </c>
      <c r="F4" s="12" t="str">
        <f>'Proposal Summary'!D4</f>
        <v>On-Going
Annual Cost</v>
      </c>
      <c r="G4" s="20" t="str">
        <f>'Proposal Summary'!E4</f>
        <v>Comments</v>
      </c>
    </row>
    <row r="5" spans="2:7" s="1" customFormat="1" ht="15" hidden="1" customHeight="1" x14ac:dyDescent="0.3">
      <c r="B5" s="285" t="str">
        <f>'Module Summary'!B5</f>
        <v>Core Modules</v>
      </c>
      <c r="C5" s="286"/>
      <c r="D5" s="286"/>
      <c r="E5" s="273"/>
      <c r="F5" s="273"/>
      <c r="G5" s="287"/>
    </row>
    <row r="6" spans="2:7" ht="14.45" x14ac:dyDescent="0.3">
      <c r="B6" s="184"/>
      <c r="C6" s="185"/>
      <c r="D6" s="186"/>
      <c r="E6" s="111">
        <f>IF(ISNUMBER(C6*D6),C6*D6,"N/A")</f>
        <v>0</v>
      </c>
      <c r="F6" s="186"/>
      <c r="G6" s="188"/>
    </row>
    <row r="7" spans="2:7" ht="14.45" x14ac:dyDescent="0.3">
      <c r="B7" s="184"/>
      <c r="C7" s="185"/>
      <c r="D7" s="186"/>
      <c r="E7" s="111">
        <f t="shared" ref="E7:E55" si="0">IF(ISNUMBER(C7*D7),C7*D7,"N/A")</f>
        <v>0</v>
      </c>
      <c r="F7" s="186"/>
      <c r="G7" s="188"/>
    </row>
    <row r="8" spans="2:7" ht="14.45" x14ac:dyDescent="0.3">
      <c r="B8" s="184"/>
      <c r="C8" s="185"/>
      <c r="D8" s="186"/>
      <c r="E8" s="111">
        <f t="shared" si="0"/>
        <v>0</v>
      </c>
      <c r="F8" s="186"/>
      <c r="G8" s="188"/>
    </row>
    <row r="9" spans="2:7" ht="14.45" x14ac:dyDescent="0.3">
      <c r="B9" s="184"/>
      <c r="C9" s="185"/>
      <c r="D9" s="186"/>
      <c r="E9" s="111">
        <f t="shared" si="0"/>
        <v>0</v>
      </c>
      <c r="F9" s="186"/>
      <c r="G9" s="188"/>
    </row>
    <row r="10" spans="2:7" ht="14.45" x14ac:dyDescent="0.3">
      <c r="B10" s="184"/>
      <c r="C10" s="185"/>
      <c r="D10" s="186"/>
      <c r="E10" s="111">
        <f t="shared" si="0"/>
        <v>0</v>
      </c>
      <c r="F10" s="186"/>
      <c r="G10" s="188"/>
    </row>
    <row r="11" spans="2:7" ht="14.45" x14ac:dyDescent="0.3">
      <c r="B11" s="184"/>
      <c r="C11" s="185"/>
      <c r="D11" s="186"/>
      <c r="E11" s="111">
        <f t="shared" si="0"/>
        <v>0</v>
      </c>
      <c r="F11" s="186"/>
      <c r="G11" s="188"/>
    </row>
    <row r="12" spans="2:7" ht="14.45" x14ac:dyDescent="0.3">
      <c r="B12" s="184"/>
      <c r="C12" s="185"/>
      <c r="D12" s="186"/>
      <c r="E12" s="111">
        <f t="shared" si="0"/>
        <v>0</v>
      </c>
      <c r="F12" s="186"/>
      <c r="G12" s="188"/>
    </row>
    <row r="13" spans="2:7" ht="14.45" x14ac:dyDescent="0.3">
      <c r="B13" s="184"/>
      <c r="C13" s="185"/>
      <c r="D13" s="186"/>
      <c r="E13" s="111">
        <f t="shared" si="0"/>
        <v>0</v>
      </c>
      <c r="F13" s="186"/>
      <c r="G13" s="188"/>
    </row>
    <row r="14" spans="2:7" ht="14.45" x14ac:dyDescent="0.3">
      <c r="B14" s="184"/>
      <c r="C14" s="185"/>
      <c r="D14" s="186"/>
      <c r="E14" s="111">
        <f t="shared" si="0"/>
        <v>0</v>
      </c>
      <c r="F14" s="186"/>
      <c r="G14" s="188"/>
    </row>
    <row r="15" spans="2:7" ht="14.45" x14ac:dyDescent="0.3">
      <c r="B15" s="184"/>
      <c r="C15" s="185"/>
      <c r="D15" s="186"/>
      <c r="E15" s="111">
        <f t="shared" si="0"/>
        <v>0</v>
      </c>
      <c r="F15" s="186"/>
      <c r="G15" s="188"/>
    </row>
    <row r="16" spans="2:7" ht="14.45" x14ac:dyDescent="0.3">
      <c r="B16" s="184"/>
      <c r="C16" s="185"/>
      <c r="D16" s="186"/>
      <c r="E16" s="111">
        <f t="shared" si="0"/>
        <v>0</v>
      </c>
      <c r="F16" s="186"/>
      <c r="G16" s="188"/>
    </row>
    <row r="17" spans="2:7" ht="14.45" x14ac:dyDescent="0.3">
      <c r="B17" s="184"/>
      <c r="C17" s="185"/>
      <c r="D17" s="186"/>
      <c r="E17" s="111">
        <f t="shared" si="0"/>
        <v>0</v>
      </c>
      <c r="F17" s="186"/>
      <c r="G17" s="188"/>
    </row>
    <row r="18" spans="2:7" ht="14.45" x14ac:dyDescent="0.3">
      <c r="B18" s="184"/>
      <c r="C18" s="185"/>
      <c r="D18" s="186"/>
      <c r="E18" s="111">
        <f t="shared" si="0"/>
        <v>0</v>
      </c>
      <c r="F18" s="186"/>
      <c r="G18" s="188"/>
    </row>
    <row r="19" spans="2:7" ht="14.45" x14ac:dyDescent="0.3">
      <c r="B19" s="184"/>
      <c r="C19" s="185"/>
      <c r="D19" s="186"/>
      <c r="E19" s="111">
        <f t="shared" si="0"/>
        <v>0</v>
      </c>
      <c r="F19" s="186"/>
      <c r="G19" s="188"/>
    </row>
    <row r="20" spans="2:7" ht="14.45" x14ac:dyDescent="0.3">
      <c r="B20" s="184"/>
      <c r="C20" s="185"/>
      <c r="D20" s="186"/>
      <c r="E20" s="111">
        <f t="shared" si="0"/>
        <v>0</v>
      </c>
      <c r="F20" s="186"/>
      <c r="G20" s="188"/>
    </row>
    <row r="21" spans="2:7" ht="14.45" x14ac:dyDescent="0.3">
      <c r="B21" s="184"/>
      <c r="C21" s="185"/>
      <c r="D21" s="186"/>
      <c r="E21" s="111">
        <f t="shared" si="0"/>
        <v>0</v>
      </c>
      <c r="F21" s="186"/>
      <c r="G21" s="188"/>
    </row>
    <row r="22" spans="2:7" ht="14.45" x14ac:dyDescent="0.3">
      <c r="B22" s="184"/>
      <c r="C22" s="185"/>
      <c r="D22" s="186"/>
      <c r="E22" s="111">
        <f t="shared" si="0"/>
        <v>0</v>
      </c>
      <c r="F22" s="186"/>
      <c r="G22" s="188"/>
    </row>
    <row r="23" spans="2:7" ht="14.45" x14ac:dyDescent="0.3">
      <c r="B23" s="184"/>
      <c r="C23" s="185"/>
      <c r="D23" s="186"/>
      <c r="E23" s="111">
        <f t="shared" si="0"/>
        <v>0</v>
      </c>
      <c r="F23" s="186"/>
      <c r="G23" s="188"/>
    </row>
    <row r="24" spans="2:7" ht="14.45" x14ac:dyDescent="0.3">
      <c r="B24" s="184"/>
      <c r="C24" s="185"/>
      <c r="D24" s="186"/>
      <c r="E24" s="111">
        <f t="shared" si="0"/>
        <v>0</v>
      </c>
      <c r="F24" s="186"/>
      <c r="G24" s="188"/>
    </row>
    <row r="25" spans="2:7" ht="14.45" x14ac:dyDescent="0.3">
      <c r="B25" s="184"/>
      <c r="C25" s="185"/>
      <c r="D25" s="186"/>
      <c r="E25" s="111">
        <f t="shared" si="0"/>
        <v>0</v>
      </c>
      <c r="F25" s="186"/>
      <c r="G25" s="188"/>
    </row>
    <row r="26" spans="2:7" ht="14.45" x14ac:dyDescent="0.3">
      <c r="B26" s="184"/>
      <c r="C26" s="185"/>
      <c r="D26" s="186"/>
      <c r="E26" s="111">
        <f t="shared" si="0"/>
        <v>0</v>
      </c>
      <c r="F26" s="186"/>
      <c r="G26" s="188"/>
    </row>
    <row r="27" spans="2:7" ht="14.45" x14ac:dyDescent="0.3">
      <c r="B27" s="184"/>
      <c r="C27" s="185"/>
      <c r="D27" s="186"/>
      <c r="E27" s="111">
        <f t="shared" si="0"/>
        <v>0</v>
      </c>
      <c r="F27" s="186"/>
      <c r="G27" s="188"/>
    </row>
    <row r="28" spans="2:7" ht="14.45" x14ac:dyDescent="0.3">
      <c r="B28" s="184"/>
      <c r="C28" s="185"/>
      <c r="D28" s="186"/>
      <c r="E28" s="111">
        <f t="shared" si="0"/>
        <v>0</v>
      </c>
      <c r="F28" s="186"/>
      <c r="G28" s="188"/>
    </row>
    <row r="29" spans="2:7" ht="14.45" x14ac:dyDescent="0.3">
      <c r="B29" s="184"/>
      <c r="C29" s="185"/>
      <c r="D29" s="186"/>
      <c r="E29" s="111">
        <f t="shared" si="0"/>
        <v>0</v>
      </c>
      <c r="F29" s="186"/>
      <c r="G29" s="188"/>
    </row>
    <row r="30" spans="2:7" ht="14.45" x14ac:dyDescent="0.3">
      <c r="B30" s="184"/>
      <c r="C30" s="185"/>
      <c r="D30" s="186"/>
      <c r="E30" s="111">
        <f t="shared" si="0"/>
        <v>0</v>
      </c>
      <c r="F30" s="186"/>
      <c r="G30" s="188"/>
    </row>
    <row r="31" spans="2:7" ht="14.45" x14ac:dyDescent="0.3">
      <c r="B31" s="184"/>
      <c r="C31" s="185"/>
      <c r="D31" s="186"/>
      <c r="E31" s="111">
        <f t="shared" si="0"/>
        <v>0</v>
      </c>
      <c r="F31" s="186"/>
      <c r="G31" s="188"/>
    </row>
    <row r="32" spans="2:7" ht="14.45" x14ac:dyDescent="0.3">
      <c r="B32" s="184"/>
      <c r="C32" s="185"/>
      <c r="D32" s="186"/>
      <c r="E32" s="111">
        <f t="shared" si="0"/>
        <v>0</v>
      </c>
      <c r="F32" s="186"/>
      <c r="G32" s="188"/>
    </row>
    <row r="33" spans="2:7" ht="14.45" x14ac:dyDescent="0.3">
      <c r="B33" s="184"/>
      <c r="C33" s="185"/>
      <c r="D33" s="186"/>
      <c r="E33" s="111">
        <f t="shared" si="0"/>
        <v>0</v>
      </c>
      <c r="F33" s="186"/>
      <c r="G33" s="188"/>
    </row>
    <row r="34" spans="2:7" ht="14.45" x14ac:dyDescent="0.3">
      <c r="B34" s="184"/>
      <c r="C34" s="185"/>
      <c r="D34" s="186"/>
      <c r="E34" s="111">
        <f t="shared" si="0"/>
        <v>0</v>
      </c>
      <c r="F34" s="186"/>
      <c r="G34" s="188"/>
    </row>
    <row r="35" spans="2:7" ht="14.45" x14ac:dyDescent="0.3">
      <c r="B35" s="184"/>
      <c r="C35" s="185"/>
      <c r="D35" s="186"/>
      <c r="E35" s="111">
        <f t="shared" si="0"/>
        <v>0</v>
      </c>
      <c r="F35" s="186"/>
      <c r="G35" s="188"/>
    </row>
    <row r="36" spans="2:7" ht="14.45" x14ac:dyDescent="0.3">
      <c r="B36" s="184"/>
      <c r="C36" s="185"/>
      <c r="D36" s="186"/>
      <c r="E36" s="111">
        <f t="shared" si="0"/>
        <v>0</v>
      </c>
      <c r="F36" s="186"/>
      <c r="G36" s="188"/>
    </row>
    <row r="37" spans="2:7" ht="14.45" x14ac:dyDescent="0.3">
      <c r="B37" s="184"/>
      <c r="C37" s="185"/>
      <c r="D37" s="186"/>
      <c r="E37" s="111">
        <f t="shared" si="0"/>
        <v>0</v>
      </c>
      <c r="F37" s="186"/>
      <c r="G37" s="188"/>
    </row>
    <row r="38" spans="2:7" ht="14.45" x14ac:dyDescent="0.3">
      <c r="B38" s="184"/>
      <c r="C38" s="185"/>
      <c r="D38" s="186"/>
      <c r="E38" s="111">
        <f t="shared" si="0"/>
        <v>0</v>
      </c>
      <c r="F38" s="186"/>
      <c r="G38" s="188"/>
    </row>
    <row r="39" spans="2:7" ht="14.45" x14ac:dyDescent="0.3">
      <c r="B39" s="184"/>
      <c r="C39" s="185"/>
      <c r="D39" s="186"/>
      <c r="E39" s="111">
        <f t="shared" si="0"/>
        <v>0</v>
      </c>
      <c r="F39" s="186"/>
      <c r="G39" s="188"/>
    </row>
    <row r="40" spans="2:7" ht="14.45" x14ac:dyDescent="0.3">
      <c r="B40" s="184"/>
      <c r="C40" s="185"/>
      <c r="D40" s="186"/>
      <c r="E40" s="111">
        <f t="shared" si="0"/>
        <v>0</v>
      </c>
      <c r="F40" s="186"/>
      <c r="G40" s="188"/>
    </row>
    <row r="41" spans="2:7" ht="14.45" x14ac:dyDescent="0.3">
      <c r="B41" s="184"/>
      <c r="C41" s="185"/>
      <c r="D41" s="186"/>
      <c r="E41" s="111">
        <f t="shared" si="0"/>
        <v>0</v>
      </c>
      <c r="F41" s="186"/>
      <c r="G41" s="188"/>
    </row>
    <row r="42" spans="2:7" ht="14.45" x14ac:dyDescent="0.3">
      <c r="B42" s="184"/>
      <c r="C42" s="185"/>
      <c r="D42" s="186"/>
      <c r="E42" s="111">
        <f t="shared" si="0"/>
        <v>0</v>
      </c>
      <c r="F42" s="186"/>
      <c r="G42" s="188"/>
    </row>
    <row r="43" spans="2:7" ht="14.45" x14ac:dyDescent="0.3">
      <c r="B43" s="184"/>
      <c r="C43" s="185"/>
      <c r="D43" s="186"/>
      <c r="E43" s="111">
        <f t="shared" si="0"/>
        <v>0</v>
      </c>
      <c r="F43" s="186"/>
      <c r="G43" s="188"/>
    </row>
    <row r="44" spans="2:7" ht="14.45" x14ac:dyDescent="0.3">
      <c r="B44" s="184"/>
      <c r="C44" s="185"/>
      <c r="D44" s="186"/>
      <c r="E44" s="111">
        <f t="shared" si="0"/>
        <v>0</v>
      </c>
      <c r="F44" s="186"/>
      <c r="G44" s="188"/>
    </row>
    <row r="45" spans="2:7" ht="14.45" x14ac:dyDescent="0.3">
      <c r="B45" s="184"/>
      <c r="C45" s="185"/>
      <c r="D45" s="186"/>
      <c r="E45" s="111">
        <f t="shared" si="0"/>
        <v>0</v>
      </c>
      <c r="F45" s="186"/>
      <c r="G45" s="188"/>
    </row>
    <row r="46" spans="2:7" ht="14.45" x14ac:dyDescent="0.3">
      <c r="B46" s="184"/>
      <c r="C46" s="185"/>
      <c r="D46" s="186"/>
      <c r="E46" s="111">
        <f t="shared" si="0"/>
        <v>0</v>
      </c>
      <c r="F46" s="186"/>
      <c r="G46" s="188"/>
    </row>
    <row r="47" spans="2:7" ht="14.45" x14ac:dyDescent="0.3">
      <c r="B47" s="184"/>
      <c r="C47" s="185"/>
      <c r="D47" s="186"/>
      <c r="E47" s="111">
        <f t="shared" si="0"/>
        <v>0</v>
      </c>
      <c r="F47" s="186"/>
      <c r="G47" s="188"/>
    </row>
    <row r="48" spans="2:7" ht="14.45" x14ac:dyDescent="0.3">
      <c r="B48" s="184"/>
      <c r="C48" s="185"/>
      <c r="D48" s="186"/>
      <c r="E48" s="111">
        <f t="shared" si="0"/>
        <v>0</v>
      </c>
      <c r="F48" s="186"/>
      <c r="G48" s="188"/>
    </row>
    <row r="49" spans="2:7" ht="14.45" x14ac:dyDescent="0.3">
      <c r="B49" s="184"/>
      <c r="C49" s="185"/>
      <c r="D49" s="186"/>
      <c r="E49" s="111">
        <f t="shared" si="0"/>
        <v>0</v>
      </c>
      <c r="F49" s="186"/>
      <c r="G49" s="188"/>
    </row>
    <row r="50" spans="2:7" ht="14.45" x14ac:dyDescent="0.3">
      <c r="B50" s="184"/>
      <c r="C50" s="185"/>
      <c r="D50" s="186"/>
      <c r="E50" s="111">
        <f t="shared" si="0"/>
        <v>0</v>
      </c>
      <c r="F50" s="186"/>
      <c r="G50" s="188"/>
    </row>
    <row r="51" spans="2:7" ht="14.45" x14ac:dyDescent="0.3">
      <c r="B51" s="184"/>
      <c r="C51" s="185"/>
      <c r="D51" s="186"/>
      <c r="E51" s="111">
        <f t="shared" si="0"/>
        <v>0</v>
      </c>
      <c r="F51" s="186"/>
      <c r="G51" s="188"/>
    </row>
    <row r="52" spans="2:7" ht="14.45" x14ac:dyDescent="0.3">
      <c r="B52" s="184"/>
      <c r="C52" s="185"/>
      <c r="D52" s="186"/>
      <c r="E52" s="111">
        <f t="shared" si="0"/>
        <v>0</v>
      </c>
      <c r="F52" s="186"/>
      <c r="G52" s="188"/>
    </row>
    <row r="53" spans="2:7" ht="14.45" x14ac:dyDescent="0.3">
      <c r="B53" s="184"/>
      <c r="C53" s="185"/>
      <c r="D53" s="186"/>
      <c r="E53" s="111">
        <f t="shared" si="0"/>
        <v>0</v>
      </c>
      <c r="F53" s="186"/>
      <c r="G53" s="188"/>
    </row>
    <row r="54" spans="2:7" ht="14.45" x14ac:dyDescent="0.3">
      <c r="B54" s="184"/>
      <c r="C54" s="185"/>
      <c r="D54" s="186"/>
      <c r="E54" s="111">
        <f t="shared" si="0"/>
        <v>0</v>
      </c>
      <c r="F54" s="186"/>
      <c r="G54" s="188"/>
    </row>
    <row r="55" spans="2:7" ht="14.45" x14ac:dyDescent="0.3">
      <c r="B55" s="184"/>
      <c r="C55" s="185"/>
      <c r="D55" s="186"/>
      <c r="E55" s="111">
        <f t="shared" si="0"/>
        <v>0</v>
      </c>
      <c r="F55" s="186"/>
      <c r="G55" s="188"/>
    </row>
    <row r="56" spans="2:7" ht="14.45" hidden="1" x14ac:dyDescent="0.3">
      <c r="B56" s="23" t="str">
        <f>'Module Summary'!B71</f>
        <v>Subtotal - Core Modules</v>
      </c>
      <c r="C56" s="34">
        <f ca="1">SUM(C6:OFFSET(C56,-1,0))</f>
        <v>0</v>
      </c>
      <c r="D56" s="57" t="s">
        <v>19</v>
      </c>
      <c r="E56" s="57">
        <f ca="1">SUM(E6:OFFSET(E56,-1,0))</f>
        <v>0</v>
      </c>
      <c r="F56" s="57">
        <f ca="1">SUM(F6:OFFSET(F56,-1,0))</f>
        <v>0</v>
      </c>
      <c r="G56" s="86"/>
    </row>
    <row r="57" spans="2:7" ht="14.45" hidden="1" x14ac:dyDescent="0.3">
      <c r="B57" s="290" t="str">
        <f>'Module Summary'!B72</f>
        <v>Expanded Modules</v>
      </c>
      <c r="C57" s="276"/>
      <c r="D57" s="276"/>
      <c r="E57" s="276"/>
      <c r="F57" s="276"/>
      <c r="G57" s="291"/>
    </row>
    <row r="58" spans="2:7" ht="14.45" hidden="1" x14ac:dyDescent="0.3">
      <c r="B58" s="116" t="s">
        <v>19</v>
      </c>
      <c r="C58" s="125"/>
      <c r="D58" s="111"/>
      <c r="E58" s="111">
        <f>IF(ISNUMBER(C58*D58),C58*D58,"N/A")</f>
        <v>0</v>
      </c>
      <c r="F58" s="111"/>
      <c r="G58" s="126"/>
    </row>
    <row r="59" spans="2:7" ht="14.45" hidden="1" x14ac:dyDescent="0.3">
      <c r="B59" s="22" t="str">
        <f>'Module Summary'!B74</f>
        <v>Subtotal - Expanded Modules</v>
      </c>
      <c r="C59" s="52">
        <f ca="1">SUM(C58:OFFSET(C59,-1,0))</f>
        <v>0</v>
      </c>
      <c r="D59" s="58" t="s">
        <v>19</v>
      </c>
      <c r="E59" s="58">
        <f ca="1">SUM(E58:OFFSET(E59,-1,0))</f>
        <v>0</v>
      </c>
      <c r="F59" s="58">
        <f ca="1">SUM(F58:OFFSET(F59,-1,0))</f>
        <v>0</v>
      </c>
      <c r="G59" s="87"/>
    </row>
    <row r="60" spans="2:7" s="1" customFormat="1" thickBot="1" x14ac:dyDescent="0.35">
      <c r="B60" s="3" t="str">
        <f>'Module Summary'!B75</f>
        <v>Grand Total</v>
      </c>
      <c r="C60" s="84">
        <f ca="1">SUM(C56,C59)</f>
        <v>0</v>
      </c>
      <c r="D60" s="56" t="s">
        <v>19</v>
      </c>
      <c r="E60" s="56">
        <f ca="1">SUM(E56,E59)</f>
        <v>0</v>
      </c>
      <c r="F60" s="56">
        <f ca="1">SUM(F56,F59)</f>
        <v>0</v>
      </c>
      <c r="G60" s="88"/>
    </row>
    <row r="61" spans="2:7" ht="14.45" x14ac:dyDescent="0.3"/>
  </sheetData>
  <sheetProtection password="E125" sheet="1" objects="1" scenarios="1" formatRows="0"/>
  <mergeCells count="4">
    <mergeCell ref="B2:G2"/>
    <mergeCell ref="B5:G5"/>
    <mergeCell ref="C3:G3"/>
    <mergeCell ref="B57:G57"/>
  </mergeCells>
  <conditionalFormatting sqref="F58:G58 F6:G55 B6:D55 B58:D58">
    <cfRule type="expression" dxfId="27" priority="262">
      <formula>#REF!=#REF!</formula>
    </cfRule>
  </conditionalFormatting>
  <conditionalFormatting sqref="C3:G3">
    <cfRule type="expression" dxfId="26" priority="266">
      <formula>#REF!=#REF!</formula>
    </cfRule>
  </conditionalFormatting>
  <dataValidations count="1">
    <dataValidation type="decimal" operator="greaterThanOrEqual" allowBlank="1" showErrorMessage="1" errorTitle="Invalid Entry" error="Please enter numeric values only and type any text in the comments column." sqref="C6:D55 C58:D58 F58 F6:F55">
      <formula1>0</formula1>
    </dataValidation>
  </dataValidations>
  <printOptions horizontalCentered="1"/>
  <pageMargins left="0.25" right="0.25" top="0.75" bottom="0.25" header="0.3" footer="0.3"/>
  <pageSetup fitToHeight="0" orientation="landscape" r:id="rId1"/>
  <headerFooter scaleWithDoc="0">
    <oddHeader>&amp;C&amp;"-,Bold"Client Name - Project Name
&amp;"-,Italic"&amp;10Pricing Forms -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54200"/>
    <pageSetUpPr fitToPage="1"/>
  </sheetPr>
  <dimension ref="A1:G114"/>
  <sheetViews>
    <sheetView showGridLines="0" zoomScaleNormal="100" workbookViewId="0">
      <pane ySplit="4" topLeftCell="A5" activePane="bottomLeft" state="frozen"/>
      <selection activeCell="B6" sqref="B6"/>
      <selection pane="bottomLeft" activeCell="B2" sqref="B2:F2"/>
    </sheetView>
  </sheetViews>
  <sheetFormatPr defaultColWidth="0" defaultRowHeight="15" zeroHeight="1" x14ac:dyDescent="0.25"/>
  <cols>
    <col min="1" max="1" width="3.7109375" customWidth="1"/>
    <col min="2" max="2" width="41.85546875" customWidth="1"/>
    <col min="3" max="5" width="12.7109375" customWidth="1"/>
    <col min="6" max="6" width="53.7109375" customWidth="1"/>
    <col min="7" max="7" width="3.7109375" customWidth="1"/>
    <col min="8" max="16384" width="9.140625" hidden="1"/>
  </cols>
  <sheetData>
    <row r="1" spans="2:6" thickBot="1" x14ac:dyDescent="0.35"/>
    <row r="2" spans="2:6" s="1" customFormat="1" ht="20.100000000000001" customHeight="1" x14ac:dyDescent="0.3">
      <c r="B2" s="294" t="str">
        <f>'Vendor Checklist'!D6</f>
        <v>Vendor Name</v>
      </c>
      <c r="C2" s="295"/>
      <c r="D2" s="295"/>
      <c r="E2" s="296"/>
      <c r="F2" s="297"/>
    </row>
    <row r="3" spans="2:6" s="1" customFormat="1" ht="30" customHeight="1" x14ac:dyDescent="0.3">
      <c r="B3" s="106" t="str">
        <f ca="1">MID(CELL("Filename",B2),SEARCH("]",CELL("Filename",B2),1)+1,100)</f>
        <v>Implementation Services</v>
      </c>
      <c r="C3" s="303" t="str">
        <f ca="1">"Please complete the Estimated Hours and Hourly Rate for " &amp; B3 &amp; ", indicating any additional info or 'No Bid' in the Comments column.  Additional proposed modules can be added in the 'Module Summary' Tab."</f>
        <v>Please complete the Estimated Hours and Hourly Rate for Implementation Services, indicating any additional info or 'No Bid' in the Comments column.  Additional proposed modules can be added in the 'Module Summary' Tab.</v>
      </c>
      <c r="D3" s="304"/>
      <c r="E3" s="304"/>
      <c r="F3" s="305"/>
    </row>
    <row r="4" spans="2:6" s="1" customFormat="1" ht="30" customHeight="1" x14ac:dyDescent="0.3">
      <c r="B4" s="43" t="s">
        <v>10</v>
      </c>
      <c r="C4" s="7" t="str">
        <f>'Module Summary'!G4</f>
        <v>Estimated
Hours</v>
      </c>
      <c r="D4" s="7" t="str">
        <f>'Module Summary'!H4</f>
        <v>Hourly
Rate</v>
      </c>
      <c r="E4" s="51" t="str">
        <f>'Module Summary'!I4</f>
        <v>Extended
Cost</v>
      </c>
      <c r="F4" s="44" t="s">
        <v>11</v>
      </c>
    </row>
    <row r="5" spans="2:6" s="1" customFormat="1" ht="15" hidden="1" customHeight="1" x14ac:dyDescent="0.3">
      <c r="B5" s="298" t="str">
        <f>'Module Summary'!B5</f>
        <v>Core Modules</v>
      </c>
      <c r="C5" s="273"/>
      <c r="D5" s="273"/>
      <c r="E5" s="299"/>
      <c r="F5" s="300"/>
    </row>
    <row r="6" spans="2:6" ht="14.45" x14ac:dyDescent="0.3">
      <c r="B6" s="127" t="str">
        <f>'Module Summary'!B6</f>
        <v>Accounts Payable</v>
      </c>
      <c r="C6" s="182"/>
      <c r="D6" s="183"/>
      <c r="E6" s="128">
        <f>IF(ISNUMBER(C6*D6),C6*D6,"N/A")</f>
        <v>0</v>
      </c>
      <c r="F6" s="189"/>
    </row>
    <row r="7" spans="2:6" ht="14.45" x14ac:dyDescent="0.3">
      <c r="B7" s="127" t="str">
        <f>'Module Summary'!B7</f>
        <v>Bank Reconciliation</v>
      </c>
      <c r="C7" s="182"/>
      <c r="D7" s="183"/>
      <c r="E7" s="128">
        <f t="shared" ref="E7:E70" si="0">IF(ISNUMBER(C7*D7),C7*D7,"N/A")</f>
        <v>0</v>
      </c>
      <c r="F7" s="189"/>
    </row>
    <row r="8" spans="2:6" ht="14.45" x14ac:dyDescent="0.3">
      <c r="B8" s="127" t="str">
        <f>'Module Summary'!B8</f>
        <v>Budgeting</v>
      </c>
      <c r="C8" s="182"/>
      <c r="D8" s="183"/>
      <c r="E8" s="128">
        <f t="shared" si="0"/>
        <v>0</v>
      </c>
      <c r="F8" s="189"/>
    </row>
    <row r="9" spans="2:6" ht="14.45" x14ac:dyDescent="0.3">
      <c r="B9" s="127" t="str">
        <f>'Module Summary'!B9</f>
        <v>Cash Management</v>
      </c>
      <c r="C9" s="182"/>
      <c r="D9" s="183"/>
      <c r="E9" s="128">
        <f t="shared" si="0"/>
        <v>0</v>
      </c>
      <c r="F9" s="189"/>
    </row>
    <row r="10" spans="2:6" ht="14.45" x14ac:dyDescent="0.3">
      <c r="B10" s="127" t="str">
        <f>'Module Summary'!B10</f>
        <v>Contract Management</v>
      </c>
      <c r="C10" s="182"/>
      <c r="D10" s="183"/>
      <c r="E10" s="128">
        <f t="shared" si="0"/>
        <v>0</v>
      </c>
      <c r="F10" s="189"/>
    </row>
    <row r="11" spans="2:6" ht="14.45" x14ac:dyDescent="0.3">
      <c r="B11" s="127" t="str">
        <f>'Module Summary'!B11</f>
        <v>Fixed Assets</v>
      </c>
      <c r="C11" s="182"/>
      <c r="D11" s="183"/>
      <c r="E11" s="128">
        <f t="shared" si="0"/>
        <v>0</v>
      </c>
      <c r="F11" s="189"/>
    </row>
    <row r="12" spans="2:6" ht="14.45" x14ac:dyDescent="0.3">
      <c r="B12" s="127" t="str">
        <f>'Module Summary'!B12</f>
        <v>General and Technical</v>
      </c>
      <c r="C12" s="182"/>
      <c r="D12" s="183"/>
      <c r="E12" s="128">
        <f t="shared" si="0"/>
        <v>0</v>
      </c>
      <c r="F12" s="189"/>
    </row>
    <row r="13" spans="2:6" ht="14.45" x14ac:dyDescent="0.3">
      <c r="B13" s="127" t="str">
        <f>'Module Summary'!B13</f>
        <v>General Ledger</v>
      </c>
      <c r="C13" s="182"/>
      <c r="D13" s="183"/>
      <c r="E13" s="128">
        <f t="shared" si="0"/>
        <v>0</v>
      </c>
      <c r="F13" s="189"/>
    </row>
    <row r="14" spans="2:6" ht="14.45" x14ac:dyDescent="0.3">
      <c r="B14" s="127" t="str">
        <f>'Module Summary'!B14</f>
        <v>Human Resources</v>
      </c>
      <c r="C14" s="182"/>
      <c r="D14" s="183"/>
      <c r="E14" s="128">
        <f t="shared" si="0"/>
        <v>0</v>
      </c>
      <c r="F14" s="189"/>
    </row>
    <row r="15" spans="2:6" ht="14.45" x14ac:dyDescent="0.3">
      <c r="B15" s="127" t="str">
        <f>'Module Summary'!B15</f>
        <v>Misc Billing &amp; AR</v>
      </c>
      <c r="C15" s="182"/>
      <c r="D15" s="183"/>
      <c r="E15" s="128">
        <f t="shared" si="0"/>
        <v>0</v>
      </c>
      <c r="F15" s="189"/>
    </row>
    <row r="16" spans="2:6" ht="14.45" x14ac:dyDescent="0.3">
      <c r="B16" s="127" t="str">
        <f>'Module Summary'!B16</f>
        <v>Payroll</v>
      </c>
      <c r="C16" s="182"/>
      <c r="D16" s="183"/>
      <c r="E16" s="128">
        <f t="shared" si="0"/>
        <v>0</v>
      </c>
      <c r="F16" s="189"/>
    </row>
    <row r="17" spans="2:6" ht="14.45" x14ac:dyDescent="0.3">
      <c r="B17" s="127" t="str">
        <f>'Module Summary'!B17</f>
        <v>Project and Grant Accounting</v>
      </c>
      <c r="C17" s="182"/>
      <c r="D17" s="183"/>
      <c r="E17" s="128">
        <f t="shared" si="0"/>
        <v>0</v>
      </c>
      <c r="F17" s="189"/>
    </row>
    <row r="18" spans="2:6" ht="14.45" x14ac:dyDescent="0.3">
      <c r="B18" s="127" t="str">
        <f>'Module Summary'!B18</f>
        <v>Purchasing</v>
      </c>
      <c r="C18" s="182"/>
      <c r="D18" s="183"/>
      <c r="E18" s="128">
        <f t="shared" si="0"/>
        <v>0</v>
      </c>
      <c r="F18" s="189"/>
    </row>
    <row r="19" spans="2:6" ht="14.45" x14ac:dyDescent="0.3">
      <c r="B19" s="127" t="str">
        <f>'Module Summary'!B19</f>
        <v>Time and Attendance</v>
      </c>
      <c r="C19" s="182"/>
      <c r="D19" s="183"/>
      <c r="E19" s="128">
        <f t="shared" ref="E19" si="1">IF(ISNUMBER(C19*D19),C19*D19,"N/A")</f>
        <v>0</v>
      </c>
      <c r="F19" s="189"/>
    </row>
    <row r="20" spans="2:6" ht="14.45" x14ac:dyDescent="0.3">
      <c r="B20" s="127" t="str">
        <f>'Module Summary'!B20</f>
        <v>Document Management</v>
      </c>
      <c r="C20" s="182"/>
      <c r="D20" s="183"/>
      <c r="E20" s="128">
        <f t="shared" si="0"/>
        <v>0</v>
      </c>
      <c r="F20" s="189"/>
    </row>
    <row r="21" spans="2:6" ht="14.45" x14ac:dyDescent="0.3">
      <c r="B21" s="127" t="str">
        <f>'Module Summary'!B21</f>
        <v>Other Module 1</v>
      </c>
      <c r="C21" s="185"/>
      <c r="D21" s="186"/>
      <c r="E21" s="128">
        <f t="shared" ref="E21:E34" si="2">IF(ISNUMBER(C21*D21),C21*D21,"N/A")</f>
        <v>0</v>
      </c>
      <c r="F21" s="189"/>
    </row>
    <row r="22" spans="2:6" ht="14.45" x14ac:dyDescent="0.3">
      <c r="B22" s="127" t="str">
        <f>'Module Summary'!B22</f>
        <v>Other Module 2</v>
      </c>
      <c r="C22" s="185"/>
      <c r="D22" s="186"/>
      <c r="E22" s="128">
        <f t="shared" si="2"/>
        <v>0</v>
      </c>
      <c r="F22" s="189"/>
    </row>
    <row r="23" spans="2:6" ht="14.45" x14ac:dyDescent="0.3">
      <c r="B23" s="127" t="str">
        <f>'Module Summary'!B23</f>
        <v>Other Module 3</v>
      </c>
      <c r="C23" s="185"/>
      <c r="D23" s="186"/>
      <c r="E23" s="128">
        <f t="shared" si="2"/>
        <v>0</v>
      </c>
      <c r="F23" s="189"/>
    </row>
    <row r="24" spans="2:6" ht="14.45" x14ac:dyDescent="0.3">
      <c r="B24" s="127" t="str">
        <f>'Module Summary'!B24</f>
        <v>Other Module 4</v>
      </c>
      <c r="C24" s="185"/>
      <c r="D24" s="186"/>
      <c r="E24" s="128">
        <f t="shared" si="2"/>
        <v>0</v>
      </c>
      <c r="F24" s="189"/>
    </row>
    <row r="25" spans="2:6" ht="14.45" x14ac:dyDescent="0.3">
      <c r="B25" s="127" t="str">
        <f>'Module Summary'!B25</f>
        <v>Other Module 5</v>
      </c>
      <c r="C25" s="185"/>
      <c r="D25" s="186"/>
      <c r="E25" s="128">
        <f t="shared" si="2"/>
        <v>0</v>
      </c>
      <c r="F25" s="189"/>
    </row>
    <row r="26" spans="2:6" ht="14.45" x14ac:dyDescent="0.3">
      <c r="B26" s="127" t="str">
        <f>'Module Summary'!B26</f>
        <v>Other Module 6</v>
      </c>
      <c r="C26" s="185"/>
      <c r="D26" s="186"/>
      <c r="E26" s="128">
        <f t="shared" si="2"/>
        <v>0</v>
      </c>
      <c r="F26" s="189"/>
    </row>
    <row r="27" spans="2:6" ht="14.45" x14ac:dyDescent="0.3">
      <c r="B27" s="127" t="str">
        <f>'Module Summary'!B27</f>
        <v>Other Module 7</v>
      </c>
      <c r="C27" s="185"/>
      <c r="D27" s="186"/>
      <c r="E27" s="128">
        <f t="shared" si="2"/>
        <v>0</v>
      </c>
      <c r="F27" s="189"/>
    </row>
    <row r="28" spans="2:6" ht="14.45" x14ac:dyDescent="0.3">
      <c r="B28" s="127" t="str">
        <f>'Module Summary'!B28</f>
        <v>Other Module 8</v>
      </c>
      <c r="C28" s="185"/>
      <c r="D28" s="186"/>
      <c r="E28" s="128">
        <f t="shared" si="2"/>
        <v>0</v>
      </c>
      <c r="F28" s="189"/>
    </row>
    <row r="29" spans="2:6" ht="14.45" x14ac:dyDescent="0.3">
      <c r="B29" s="127" t="str">
        <f>'Module Summary'!B29</f>
        <v>Other Module 9</v>
      </c>
      <c r="C29" s="185"/>
      <c r="D29" s="186"/>
      <c r="E29" s="128">
        <f t="shared" si="2"/>
        <v>0</v>
      </c>
      <c r="F29" s="189"/>
    </row>
    <row r="30" spans="2:6" ht="14.45" x14ac:dyDescent="0.3">
      <c r="B30" s="127" t="str">
        <f>'Module Summary'!B30</f>
        <v>Other Module 10</v>
      </c>
      <c r="C30" s="185"/>
      <c r="D30" s="186"/>
      <c r="E30" s="128">
        <f t="shared" si="2"/>
        <v>0</v>
      </c>
      <c r="F30" s="189"/>
    </row>
    <row r="31" spans="2:6" ht="14.45" x14ac:dyDescent="0.3">
      <c r="B31" s="127" t="str">
        <f>'Module Summary'!B31</f>
        <v>Other Module 11</v>
      </c>
      <c r="C31" s="185"/>
      <c r="D31" s="186"/>
      <c r="E31" s="128">
        <f t="shared" si="2"/>
        <v>0</v>
      </c>
      <c r="F31" s="189"/>
    </row>
    <row r="32" spans="2:6" ht="14.45" x14ac:dyDescent="0.3">
      <c r="B32" s="127" t="str">
        <f>'Module Summary'!B32</f>
        <v>Other Module 12</v>
      </c>
      <c r="C32" s="185"/>
      <c r="D32" s="186"/>
      <c r="E32" s="128">
        <f t="shared" si="2"/>
        <v>0</v>
      </c>
      <c r="F32" s="189"/>
    </row>
    <row r="33" spans="2:6" ht="14.45" x14ac:dyDescent="0.3">
      <c r="B33" s="127" t="str">
        <f>'Module Summary'!B33</f>
        <v>Other Module 13</v>
      </c>
      <c r="C33" s="185"/>
      <c r="D33" s="186"/>
      <c r="E33" s="128">
        <f t="shared" si="2"/>
        <v>0</v>
      </c>
      <c r="F33" s="189"/>
    </row>
    <row r="34" spans="2:6" ht="14.45" x14ac:dyDescent="0.3">
      <c r="B34" s="127" t="str">
        <f>'Module Summary'!B34</f>
        <v>Other Module 14</v>
      </c>
      <c r="C34" s="185"/>
      <c r="D34" s="186"/>
      <c r="E34" s="128">
        <f t="shared" si="2"/>
        <v>0</v>
      </c>
      <c r="F34" s="189"/>
    </row>
    <row r="35" spans="2:6" ht="14.45" x14ac:dyDescent="0.3">
      <c r="B35" s="127" t="str">
        <f>'Module Summary'!B35</f>
        <v>Other Module 15</v>
      </c>
      <c r="C35" s="185"/>
      <c r="D35" s="186"/>
      <c r="E35" s="128">
        <f t="shared" si="0"/>
        <v>0</v>
      </c>
      <c r="F35" s="189"/>
    </row>
    <row r="36" spans="2:6" ht="14.45" x14ac:dyDescent="0.3">
      <c r="B36" s="127" t="str">
        <f>'Module Summary'!B36</f>
        <v>Other Module 16</v>
      </c>
      <c r="C36" s="185"/>
      <c r="D36" s="186"/>
      <c r="E36" s="128">
        <f t="shared" si="0"/>
        <v>0</v>
      </c>
      <c r="F36" s="189"/>
    </row>
    <row r="37" spans="2:6" ht="14.45" x14ac:dyDescent="0.3">
      <c r="B37" s="127" t="str">
        <f>'Module Summary'!B37</f>
        <v>Other Module 17</v>
      </c>
      <c r="C37" s="185"/>
      <c r="D37" s="186"/>
      <c r="E37" s="128">
        <f t="shared" si="0"/>
        <v>0</v>
      </c>
      <c r="F37" s="189"/>
    </row>
    <row r="38" spans="2:6" ht="14.45" x14ac:dyDescent="0.3">
      <c r="B38" s="127" t="str">
        <f>'Module Summary'!B38</f>
        <v>Other Module 18</v>
      </c>
      <c r="C38" s="185"/>
      <c r="D38" s="186"/>
      <c r="E38" s="128">
        <f t="shared" si="0"/>
        <v>0</v>
      </c>
      <c r="F38" s="189"/>
    </row>
    <row r="39" spans="2:6" ht="14.45" x14ac:dyDescent="0.3">
      <c r="B39" s="127" t="str">
        <f>'Module Summary'!B39</f>
        <v>Other Module 19</v>
      </c>
      <c r="C39" s="185"/>
      <c r="D39" s="186"/>
      <c r="E39" s="128">
        <f t="shared" si="0"/>
        <v>0</v>
      </c>
      <c r="F39" s="189"/>
    </row>
    <row r="40" spans="2:6" ht="14.45" x14ac:dyDescent="0.3">
      <c r="B40" s="127" t="str">
        <f>'Module Summary'!B40</f>
        <v>Other Module 20</v>
      </c>
      <c r="C40" s="185"/>
      <c r="D40" s="186"/>
      <c r="E40" s="128">
        <f t="shared" si="0"/>
        <v>0</v>
      </c>
      <c r="F40" s="189"/>
    </row>
    <row r="41" spans="2:6" ht="14.45" x14ac:dyDescent="0.3">
      <c r="B41" s="127" t="str">
        <f>'Module Summary'!B41</f>
        <v>Other Module 21</v>
      </c>
      <c r="C41" s="185"/>
      <c r="D41" s="186"/>
      <c r="E41" s="128">
        <f t="shared" si="0"/>
        <v>0</v>
      </c>
      <c r="F41" s="189"/>
    </row>
    <row r="42" spans="2:6" ht="14.45" x14ac:dyDescent="0.3">
      <c r="B42" s="127" t="str">
        <f>'Module Summary'!B42</f>
        <v>Other Module 22</v>
      </c>
      <c r="C42" s="185"/>
      <c r="D42" s="186"/>
      <c r="E42" s="128">
        <f t="shared" si="0"/>
        <v>0</v>
      </c>
      <c r="F42" s="189"/>
    </row>
    <row r="43" spans="2:6" ht="14.45" x14ac:dyDescent="0.3">
      <c r="B43" s="127" t="str">
        <f>'Module Summary'!B43</f>
        <v>Other Module 23</v>
      </c>
      <c r="C43" s="185"/>
      <c r="D43" s="186"/>
      <c r="E43" s="128">
        <f t="shared" si="0"/>
        <v>0</v>
      </c>
      <c r="F43" s="189"/>
    </row>
    <row r="44" spans="2:6" ht="14.45" x14ac:dyDescent="0.3">
      <c r="B44" s="127" t="str">
        <f>'Module Summary'!B44</f>
        <v>Other Module 24</v>
      </c>
      <c r="C44" s="185"/>
      <c r="D44" s="186"/>
      <c r="E44" s="128">
        <f t="shared" si="0"/>
        <v>0</v>
      </c>
      <c r="F44" s="189"/>
    </row>
    <row r="45" spans="2:6" ht="14.45" x14ac:dyDescent="0.3">
      <c r="B45" s="127" t="str">
        <f>'Module Summary'!B45</f>
        <v>Other Module 25</v>
      </c>
      <c r="C45" s="185"/>
      <c r="D45" s="186"/>
      <c r="E45" s="128">
        <f t="shared" si="0"/>
        <v>0</v>
      </c>
      <c r="F45" s="189"/>
    </row>
    <row r="46" spans="2:6" ht="14.45" x14ac:dyDescent="0.3">
      <c r="B46" s="127" t="str">
        <f>'Module Summary'!B46</f>
        <v>Other Module 26</v>
      </c>
      <c r="C46" s="185"/>
      <c r="D46" s="186"/>
      <c r="E46" s="128">
        <f t="shared" si="0"/>
        <v>0</v>
      </c>
      <c r="F46" s="189"/>
    </row>
    <row r="47" spans="2:6" ht="14.45" x14ac:dyDescent="0.3">
      <c r="B47" s="127" t="str">
        <f>'Module Summary'!B47</f>
        <v>Other Module 27</v>
      </c>
      <c r="C47" s="185"/>
      <c r="D47" s="186"/>
      <c r="E47" s="128">
        <f t="shared" si="0"/>
        <v>0</v>
      </c>
      <c r="F47" s="189"/>
    </row>
    <row r="48" spans="2:6" ht="14.45" x14ac:dyDescent="0.3">
      <c r="B48" s="127" t="str">
        <f>'Module Summary'!B48</f>
        <v>Other Module 28</v>
      </c>
      <c r="C48" s="185"/>
      <c r="D48" s="186"/>
      <c r="E48" s="128">
        <f t="shared" si="0"/>
        <v>0</v>
      </c>
      <c r="F48" s="189"/>
    </row>
    <row r="49" spans="2:6" ht="14.45" x14ac:dyDescent="0.3">
      <c r="B49" s="127" t="str">
        <f>'Module Summary'!B49</f>
        <v>Other Module 29</v>
      </c>
      <c r="C49" s="185"/>
      <c r="D49" s="186"/>
      <c r="E49" s="128">
        <f t="shared" si="0"/>
        <v>0</v>
      </c>
      <c r="F49" s="189"/>
    </row>
    <row r="50" spans="2:6" ht="14.45" x14ac:dyDescent="0.3">
      <c r="B50" s="127" t="str">
        <f>'Module Summary'!B50</f>
        <v>Other Module 30</v>
      </c>
      <c r="C50" s="185"/>
      <c r="D50" s="186"/>
      <c r="E50" s="128">
        <f t="shared" si="0"/>
        <v>0</v>
      </c>
      <c r="F50" s="189"/>
    </row>
    <row r="51" spans="2:6" ht="14.45" x14ac:dyDescent="0.3">
      <c r="B51" s="127" t="str">
        <f>'Module Summary'!B51</f>
        <v>Other Module 31</v>
      </c>
      <c r="C51" s="185"/>
      <c r="D51" s="186"/>
      <c r="E51" s="128">
        <f t="shared" si="0"/>
        <v>0</v>
      </c>
      <c r="F51" s="189"/>
    </row>
    <row r="52" spans="2:6" ht="14.45" x14ac:dyDescent="0.3">
      <c r="B52" s="127" t="str">
        <f>'Module Summary'!B52</f>
        <v>Other Module 32</v>
      </c>
      <c r="C52" s="185"/>
      <c r="D52" s="186"/>
      <c r="E52" s="128">
        <f t="shared" si="0"/>
        <v>0</v>
      </c>
      <c r="F52" s="189"/>
    </row>
    <row r="53" spans="2:6" ht="14.45" x14ac:dyDescent="0.3">
      <c r="B53" s="127" t="str">
        <f>'Module Summary'!B53</f>
        <v>Other Module 33</v>
      </c>
      <c r="C53" s="185"/>
      <c r="D53" s="186"/>
      <c r="E53" s="128">
        <f t="shared" si="0"/>
        <v>0</v>
      </c>
      <c r="F53" s="189"/>
    </row>
    <row r="54" spans="2:6" ht="14.45" x14ac:dyDescent="0.3">
      <c r="B54" s="127" t="str">
        <f>'Module Summary'!B54</f>
        <v>Other Module 34</v>
      </c>
      <c r="C54" s="185"/>
      <c r="D54" s="186"/>
      <c r="E54" s="128">
        <f t="shared" si="0"/>
        <v>0</v>
      </c>
      <c r="F54" s="189"/>
    </row>
    <row r="55" spans="2:6" ht="14.45" x14ac:dyDescent="0.3">
      <c r="B55" s="127" t="str">
        <f>'Module Summary'!B55</f>
        <v>Other Module 35</v>
      </c>
      <c r="C55" s="185"/>
      <c r="D55" s="186"/>
      <c r="E55" s="128">
        <f t="shared" si="0"/>
        <v>0</v>
      </c>
      <c r="F55" s="189"/>
    </row>
    <row r="56" spans="2:6" ht="14.45" x14ac:dyDescent="0.3">
      <c r="B56" s="127" t="str">
        <f>'Module Summary'!B56</f>
        <v>Other Module 36</v>
      </c>
      <c r="C56" s="185"/>
      <c r="D56" s="186"/>
      <c r="E56" s="128">
        <f t="shared" si="0"/>
        <v>0</v>
      </c>
      <c r="F56" s="189"/>
    </row>
    <row r="57" spans="2:6" ht="14.45" x14ac:dyDescent="0.3">
      <c r="B57" s="127" t="str">
        <f>'Module Summary'!B57</f>
        <v>Other Module 37</v>
      </c>
      <c r="C57" s="185"/>
      <c r="D57" s="186"/>
      <c r="E57" s="128">
        <f t="shared" si="0"/>
        <v>0</v>
      </c>
      <c r="F57" s="189"/>
    </row>
    <row r="58" spans="2:6" ht="14.45" x14ac:dyDescent="0.3">
      <c r="B58" s="127" t="str">
        <f>'Module Summary'!B58</f>
        <v>Other Module 38</v>
      </c>
      <c r="C58" s="185"/>
      <c r="D58" s="186"/>
      <c r="E58" s="128">
        <f t="shared" si="0"/>
        <v>0</v>
      </c>
      <c r="F58" s="189"/>
    </row>
    <row r="59" spans="2:6" ht="14.45" x14ac:dyDescent="0.3">
      <c r="B59" s="127" t="str">
        <f>'Module Summary'!B59</f>
        <v>Other Module 39</v>
      </c>
      <c r="C59" s="185"/>
      <c r="D59" s="186"/>
      <c r="E59" s="128">
        <f t="shared" si="0"/>
        <v>0</v>
      </c>
      <c r="F59" s="189"/>
    </row>
    <row r="60" spans="2:6" ht="14.45" x14ac:dyDescent="0.3">
      <c r="B60" s="127" t="str">
        <f>'Module Summary'!B60</f>
        <v>Other Module 40</v>
      </c>
      <c r="C60" s="185"/>
      <c r="D60" s="186"/>
      <c r="E60" s="128">
        <f t="shared" si="0"/>
        <v>0</v>
      </c>
      <c r="F60" s="189"/>
    </row>
    <row r="61" spans="2:6" ht="14.45" x14ac:dyDescent="0.3">
      <c r="B61" s="127" t="str">
        <f>'Module Summary'!B61</f>
        <v>Other Module 41</v>
      </c>
      <c r="C61" s="185"/>
      <c r="D61" s="186"/>
      <c r="E61" s="128">
        <f t="shared" si="0"/>
        <v>0</v>
      </c>
      <c r="F61" s="189"/>
    </row>
    <row r="62" spans="2:6" ht="14.45" x14ac:dyDescent="0.3">
      <c r="B62" s="127" t="str">
        <f>'Module Summary'!B62</f>
        <v>Other Module 42</v>
      </c>
      <c r="C62" s="185"/>
      <c r="D62" s="186"/>
      <c r="E62" s="128">
        <f t="shared" si="0"/>
        <v>0</v>
      </c>
      <c r="F62" s="189"/>
    </row>
    <row r="63" spans="2:6" ht="14.45" x14ac:dyDescent="0.3">
      <c r="B63" s="127" t="str">
        <f>'Module Summary'!B63</f>
        <v>Other Module 43</v>
      </c>
      <c r="C63" s="185"/>
      <c r="D63" s="186"/>
      <c r="E63" s="128">
        <f t="shared" si="0"/>
        <v>0</v>
      </c>
      <c r="F63" s="189"/>
    </row>
    <row r="64" spans="2:6" ht="14.45" x14ac:dyDescent="0.3">
      <c r="B64" s="127" t="str">
        <f>'Module Summary'!B64</f>
        <v>Other Module 44</v>
      </c>
      <c r="C64" s="185"/>
      <c r="D64" s="186"/>
      <c r="E64" s="128">
        <f t="shared" si="0"/>
        <v>0</v>
      </c>
      <c r="F64" s="189"/>
    </row>
    <row r="65" spans="2:6" x14ac:dyDescent="0.25">
      <c r="B65" s="127" t="str">
        <f>'Module Summary'!B65</f>
        <v>Other Module 45</v>
      </c>
      <c r="C65" s="185"/>
      <c r="D65" s="186"/>
      <c r="E65" s="128">
        <f t="shared" si="0"/>
        <v>0</v>
      </c>
      <c r="F65" s="189"/>
    </row>
    <row r="66" spans="2:6" x14ac:dyDescent="0.25">
      <c r="B66" s="127" t="str">
        <f>'Module Summary'!B66</f>
        <v>Other Module 46</v>
      </c>
      <c r="C66" s="185"/>
      <c r="D66" s="186"/>
      <c r="E66" s="128">
        <f t="shared" si="0"/>
        <v>0</v>
      </c>
      <c r="F66" s="189"/>
    </row>
    <row r="67" spans="2:6" x14ac:dyDescent="0.25">
      <c r="B67" s="127" t="str">
        <f>'Module Summary'!B67</f>
        <v>Other Module 47</v>
      </c>
      <c r="C67" s="185"/>
      <c r="D67" s="186"/>
      <c r="E67" s="128">
        <f t="shared" si="0"/>
        <v>0</v>
      </c>
      <c r="F67" s="189"/>
    </row>
    <row r="68" spans="2:6" x14ac:dyDescent="0.25">
      <c r="B68" s="127" t="str">
        <f>'Module Summary'!B68</f>
        <v>Other Module 48</v>
      </c>
      <c r="C68" s="185"/>
      <c r="D68" s="186"/>
      <c r="E68" s="128">
        <f t="shared" si="0"/>
        <v>0</v>
      </c>
      <c r="F68" s="189"/>
    </row>
    <row r="69" spans="2:6" x14ac:dyDescent="0.25">
      <c r="B69" s="127" t="str">
        <f>'Module Summary'!B69</f>
        <v>Other Module 49</v>
      </c>
      <c r="C69" s="185"/>
      <c r="D69" s="186"/>
      <c r="E69" s="128">
        <f t="shared" si="0"/>
        <v>0</v>
      </c>
      <c r="F69" s="189"/>
    </row>
    <row r="70" spans="2:6" x14ac:dyDescent="0.25">
      <c r="B70" s="127" t="str">
        <f>'Module Summary'!B70</f>
        <v>Other Module 50</v>
      </c>
      <c r="C70" s="185"/>
      <c r="D70" s="186"/>
      <c r="E70" s="128">
        <f t="shared" si="0"/>
        <v>0</v>
      </c>
      <c r="F70" s="189"/>
    </row>
    <row r="71" spans="2:6" ht="14.45" hidden="1" x14ac:dyDescent="0.3">
      <c r="B71" s="45" t="str">
        <f>'Module Summary'!B71</f>
        <v>Subtotal - Core Modules</v>
      </c>
      <c r="C71" s="34">
        <f ca="1">SUM(C6:OFFSET(C71,-1,0))</f>
        <v>0</v>
      </c>
      <c r="D71" s="2" t="s">
        <v>19</v>
      </c>
      <c r="E71" s="65">
        <f ca="1">SUM(E6:OFFSET(E71,-1,0))</f>
        <v>0</v>
      </c>
      <c r="F71" s="46"/>
    </row>
    <row r="72" spans="2:6" ht="14.45" hidden="1" x14ac:dyDescent="0.3">
      <c r="B72" s="301" t="str">
        <f>'Module Summary'!B72</f>
        <v>Expanded Modules</v>
      </c>
      <c r="C72" s="276"/>
      <c r="D72" s="276"/>
      <c r="E72" s="276"/>
      <c r="F72" s="302"/>
    </row>
    <row r="73" spans="2:6" ht="14.45" hidden="1" x14ac:dyDescent="0.3">
      <c r="B73" s="127" t="str">
        <f>'Module Summary'!B73</f>
        <v>N/A</v>
      </c>
      <c r="C73" s="125"/>
      <c r="D73" s="111"/>
      <c r="E73" s="128">
        <f t="shared" ref="E73" si="3">IF(ISNUMBER(C73*D73),C73*D73,"N/A")</f>
        <v>0</v>
      </c>
      <c r="F73" s="129"/>
    </row>
    <row r="74" spans="2:6" ht="14.45" hidden="1" x14ac:dyDescent="0.3">
      <c r="B74" s="48" t="str">
        <f>'Module Summary'!B74</f>
        <v>Subtotal - Expanded Modules</v>
      </c>
      <c r="C74" s="52">
        <f ca="1">SUM(C73:OFFSET(C74,-1,0))</f>
        <v>0</v>
      </c>
      <c r="D74" s="58" t="s">
        <v>19</v>
      </c>
      <c r="E74" s="66">
        <f ca="1">SUM(E73:OFFSET(E74,-1,0))</f>
        <v>0</v>
      </c>
      <c r="F74" s="47"/>
    </row>
    <row r="75" spans="2:6" s="1" customFormat="1" ht="15.75" thickBot="1" x14ac:dyDescent="0.3">
      <c r="B75" s="49" t="str">
        <f>'Module Summary'!B75</f>
        <v>Grand Total</v>
      </c>
      <c r="C75" s="53">
        <f ca="1">SUM(C71,C74)</f>
        <v>0</v>
      </c>
      <c r="D75" s="67" t="s">
        <v>19</v>
      </c>
      <c r="E75" s="68">
        <f ca="1">SUM(E71,E74)</f>
        <v>0</v>
      </c>
      <c r="F75" s="50"/>
    </row>
    <row r="76" spans="2:6" x14ac:dyDescent="0.25"/>
    <row r="77" spans="2:6" ht="14.45" hidden="1" x14ac:dyDescent="0.3"/>
    <row r="78" spans="2:6" ht="14.45" hidden="1" x14ac:dyDescent="0.3"/>
    <row r="79" spans="2:6" ht="14.45" hidden="1" x14ac:dyDescent="0.3"/>
    <row r="80" spans="2: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sheetData>
  <sheetProtection password="E125" sheet="1" objects="1" scenarios="1" formatRows="0"/>
  <mergeCells count="4">
    <mergeCell ref="B2:F2"/>
    <mergeCell ref="B5:F5"/>
    <mergeCell ref="B72:F72"/>
    <mergeCell ref="C3:F3"/>
  </mergeCells>
  <conditionalFormatting sqref="C73:D73 C6:D70">
    <cfRule type="expression" dxfId="25" priority="267">
      <formula>#REF!=#REF!</formula>
    </cfRule>
  </conditionalFormatting>
  <conditionalFormatting sqref="F73 F6:F70">
    <cfRule type="expression" dxfId="24" priority="269">
      <formula>#REF!=#REF!</formula>
    </cfRule>
  </conditionalFormatting>
  <conditionalFormatting sqref="C3:F3">
    <cfRule type="expression" dxfId="23" priority="271">
      <formula>#REF!=#REF!</formula>
    </cfRule>
  </conditionalFormatting>
  <dataValidations count="1">
    <dataValidation type="decimal" operator="greaterThanOrEqual" allowBlank="1" showErrorMessage="1" errorTitle="Invalid Entry" error="Please enter numeric values only and type any text in the comments column." sqref="C73:D73 C6:D70">
      <formula1>0</formula1>
    </dataValidation>
  </dataValidations>
  <printOptions horizontalCentered="1"/>
  <pageMargins left="0.25" right="0.25" top="0.75" bottom="0.25" header="0.3" footer="0.3"/>
  <pageSetup fitToHeight="0" orientation="landscape" r:id="rId1"/>
  <headerFooter scaleWithDoc="0">
    <oddHeader>&amp;C&amp;"-,Bold"Client Name - Project Name
&amp;"-,Italic"&amp;10Pricing Forms -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58E1A"/>
    <pageSetUpPr fitToPage="1"/>
  </sheetPr>
  <dimension ref="A1:G111"/>
  <sheetViews>
    <sheetView showGridLines="0" zoomScaleNormal="100" workbookViewId="0">
      <pane ySplit="4" topLeftCell="A5" activePane="bottomLeft" state="frozen"/>
      <selection activeCell="B6" sqref="B6"/>
      <selection pane="bottomLeft" activeCell="B2" sqref="B2:F2"/>
    </sheetView>
  </sheetViews>
  <sheetFormatPr defaultColWidth="0" defaultRowHeight="15" zeroHeight="1" x14ac:dyDescent="0.25"/>
  <cols>
    <col min="1" max="1" width="3.7109375" customWidth="1"/>
    <col min="2" max="2" width="41.85546875" customWidth="1"/>
    <col min="3" max="5" width="12.7109375" customWidth="1"/>
    <col min="6" max="6" width="53.7109375" customWidth="1"/>
    <col min="7" max="7" width="3.7109375" customWidth="1"/>
    <col min="8" max="16384" width="9.140625" hidden="1"/>
  </cols>
  <sheetData>
    <row r="1" spans="2:6" thickBot="1" x14ac:dyDescent="0.35"/>
    <row r="2" spans="2:6" s="1" customFormat="1" ht="20.100000000000001" customHeight="1" x14ac:dyDescent="0.3">
      <c r="B2" s="306" t="str">
        <f>'Vendor Checklist'!D6</f>
        <v>Vendor Name</v>
      </c>
      <c r="C2" s="307"/>
      <c r="D2" s="307"/>
      <c r="E2" s="308"/>
      <c r="F2" s="309"/>
    </row>
    <row r="3" spans="2:6" s="1" customFormat="1" ht="30" customHeight="1" x14ac:dyDescent="0.3">
      <c r="B3" s="107" t="str">
        <f ca="1">MID(CELL("Filename",B2),SEARCH("]",CELL("Filename",B2),1)+1,100)</f>
        <v>Technical Training</v>
      </c>
      <c r="C3" s="314" t="str">
        <f ca="1">"Please complete the Estimated Hours and Hourly Rate for " &amp; B3 &amp; ", indicating any additional info or 'No Bid' in the Comments column.  Additional proposed modules can be added in the 'Module Summary' Tab."</f>
        <v>Please complete the Estimated Hours and Hourly Rate for Technical Training, indicating any additional info or 'No Bid' in the Comments column.  Additional proposed modules can be added in the 'Module Summary' Tab.</v>
      </c>
      <c r="D3" s="315"/>
      <c r="E3" s="315"/>
      <c r="F3" s="316"/>
    </row>
    <row r="4" spans="2:6" s="1" customFormat="1" ht="30" customHeight="1" x14ac:dyDescent="0.3">
      <c r="B4" s="70" t="s">
        <v>10</v>
      </c>
      <c r="C4" s="8" t="str">
        <f>'Module Summary'!G4</f>
        <v>Estimated
Hours</v>
      </c>
      <c r="D4" s="8" t="str">
        <f>'Module Summary'!H4</f>
        <v>Hourly
Rate</v>
      </c>
      <c r="E4" s="69" t="str">
        <f>'Module Summary'!I4</f>
        <v>Extended
Cost</v>
      </c>
      <c r="F4" s="71" t="s">
        <v>11</v>
      </c>
    </row>
    <row r="5" spans="2:6" s="1" customFormat="1" ht="15" hidden="1" customHeight="1" x14ac:dyDescent="0.3">
      <c r="B5" s="310" t="str">
        <f>'Module Summary'!B5</f>
        <v>Core Modules</v>
      </c>
      <c r="C5" s="273"/>
      <c r="D5" s="273"/>
      <c r="E5" s="299"/>
      <c r="F5" s="311"/>
    </row>
    <row r="6" spans="2:6" ht="14.45" x14ac:dyDescent="0.3">
      <c r="B6" s="130" t="str">
        <f>'Module Summary'!B6</f>
        <v>Accounts Payable</v>
      </c>
      <c r="C6" s="182"/>
      <c r="D6" s="183"/>
      <c r="E6" s="128">
        <f>IF(ISNUMBER(C6*D6),C6*D6,"N/A")</f>
        <v>0</v>
      </c>
      <c r="F6" s="192"/>
    </row>
    <row r="7" spans="2:6" ht="14.45" x14ac:dyDescent="0.3">
      <c r="B7" s="130" t="str">
        <f>'Module Summary'!B7</f>
        <v>Bank Reconciliation</v>
      </c>
      <c r="C7" s="182"/>
      <c r="D7" s="183"/>
      <c r="E7" s="128">
        <f t="shared" ref="E7:E70" si="0">IF(ISNUMBER(C7*D7),C7*D7,"N/A")</f>
        <v>0</v>
      </c>
      <c r="F7" s="192"/>
    </row>
    <row r="8" spans="2:6" ht="14.45" x14ac:dyDescent="0.3">
      <c r="B8" s="130" t="str">
        <f>'Module Summary'!B8</f>
        <v>Budgeting</v>
      </c>
      <c r="C8" s="182"/>
      <c r="D8" s="182"/>
      <c r="E8" s="128">
        <f t="shared" si="0"/>
        <v>0</v>
      </c>
      <c r="F8" s="192"/>
    </row>
    <row r="9" spans="2:6" ht="14.45" x14ac:dyDescent="0.3">
      <c r="B9" s="130" t="str">
        <f>'Module Summary'!B9</f>
        <v>Cash Management</v>
      </c>
      <c r="C9" s="182"/>
      <c r="D9" s="182"/>
      <c r="E9" s="128">
        <f t="shared" si="0"/>
        <v>0</v>
      </c>
      <c r="F9" s="192"/>
    </row>
    <row r="10" spans="2:6" ht="14.45" x14ac:dyDescent="0.3">
      <c r="B10" s="130" t="str">
        <f>'Module Summary'!B10</f>
        <v>Contract Management</v>
      </c>
      <c r="C10" s="182"/>
      <c r="D10" s="182"/>
      <c r="E10" s="128">
        <f t="shared" si="0"/>
        <v>0</v>
      </c>
      <c r="F10" s="192"/>
    </row>
    <row r="11" spans="2:6" ht="14.45" x14ac:dyDescent="0.3">
      <c r="B11" s="130" t="str">
        <f>'Module Summary'!B11</f>
        <v>Fixed Assets</v>
      </c>
      <c r="C11" s="182"/>
      <c r="D11" s="182"/>
      <c r="E11" s="128">
        <f t="shared" si="0"/>
        <v>0</v>
      </c>
      <c r="F11" s="192"/>
    </row>
    <row r="12" spans="2:6" ht="14.45" x14ac:dyDescent="0.3">
      <c r="B12" s="130" t="str">
        <f>'Module Summary'!B12</f>
        <v>General and Technical</v>
      </c>
      <c r="C12" s="182"/>
      <c r="D12" s="182"/>
      <c r="E12" s="128">
        <f t="shared" si="0"/>
        <v>0</v>
      </c>
      <c r="F12" s="192"/>
    </row>
    <row r="13" spans="2:6" ht="14.45" x14ac:dyDescent="0.3">
      <c r="B13" s="130" t="str">
        <f>'Module Summary'!B13</f>
        <v>General Ledger</v>
      </c>
      <c r="C13" s="182"/>
      <c r="D13" s="182"/>
      <c r="E13" s="128">
        <f t="shared" si="0"/>
        <v>0</v>
      </c>
      <c r="F13" s="192"/>
    </row>
    <row r="14" spans="2:6" ht="14.45" x14ac:dyDescent="0.3">
      <c r="B14" s="130" t="str">
        <f>'Module Summary'!B14</f>
        <v>Human Resources</v>
      </c>
      <c r="C14" s="182"/>
      <c r="D14" s="182"/>
      <c r="E14" s="128">
        <f t="shared" si="0"/>
        <v>0</v>
      </c>
      <c r="F14" s="192"/>
    </row>
    <row r="15" spans="2:6" ht="14.45" x14ac:dyDescent="0.3">
      <c r="B15" s="130" t="str">
        <f>'Module Summary'!B15</f>
        <v>Misc Billing &amp; AR</v>
      </c>
      <c r="C15" s="182"/>
      <c r="D15" s="182"/>
      <c r="E15" s="128">
        <f t="shared" si="0"/>
        <v>0</v>
      </c>
      <c r="F15" s="192"/>
    </row>
    <row r="16" spans="2:6" ht="14.45" x14ac:dyDescent="0.3">
      <c r="B16" s="130" t="str">
        <f>'Module Summary'!B16</f>
        <v>Payroll</v>
      </c>
      <c r="C16" s="182"/>
      <c r="D16" s="182"/>
      <c r="E16" s="128">
        <f t="shared" si="0"/>
        <v>0</v>
      </c>
      <c r="F16" s="192"/>
    </row>
    <row r="17" spans="2:6" ht="14.45" x14ac:dyDescent="0.3">
      <c r="B17" s="130" t="str">
        <f>'Module Summary'!B17</f>
        <v>Project and Grant Accounting</v>
      </c>
      <c r="C17" s="182"/>
      <c r="D17" s="182"/>
      <c r="E17" s="128">
        <f t="shared" si="0"/>
        <v>0</v>
      </c>
      <c r="F17" s="192"/>
    </row>
    <row r="18" spans="2:6" ht="14.45" x14ac:dyDescent="0.3">
      <c r="B18" s="130" t="str">
        <f>'Module Summary'!B18</f>
        <v>Purchasing</v>
      </c>
      <c r="C18" s="182"/>
      <c r="D18" s="182"/>
      <c r="E18" s="128">
        <f t="shared" si="0"/>
        <v>0</v>
      </c>
      <c r="F18" s="192"/>
    </row>
    <row r="19" spans="2:6" ht="14.45" x14ac:dyDescent="0.3">
      <c r="B19" s="130" t="str">
        <f>'Module Summary'!B19</f>
        <v>Time and Attendance</v>
      </c>
      <c r="C19" s="182"/>
      <c r="D19" s="182"/>
      <c r="E19" s="128">
        <f t="shared" ref="E19" si="1">IF(ISNUMBER(C19*D19),C19*D19,"N/A")</f>
        <v>0</v>
      </c>
      <c r="F19" s="192"/>
    </row>
    <row r="20" spans="2:6" ht="14.45" x14ac:dyDescent="0.3">
      <c r="B20" s="130" t="str">
        <f>'Module Summary'!B20</f>
        <v>Document Management</v>
      </c>
      <c r="C20" s="182"/>
      <c r="D20" s="182"/>
      <c r="E20" s="128">
        <f t="shared" si="0"/>
        <v>0</v>
      </c>
      <c r="F20" s="192"/>
    </row>
    <row r="21" spans="2:6" ht="14.45" x14ac:dyDescent="0.3">
      <c r="B21" s="130" t="str">
        <f>'Module Summary'!B21</f>
        <v>Other Module 1</v>
      </c>
      <c r="C21" s="185"/>
      <c r="D21" s="186"/>
      <c r="E21" s="128">
        <f t="shared" ref="E21:E34" si="2">IF(ISNUMBER(C21*D21),C21*D21,"N/A")</f>
        <v>0</v>
      </c>
      <c r="F21" s="192"/>
    </row>
    <row r="22" spans="2:6" ht="14.45" x14ac:dyDescent="0.3">
      <c r="B22" s="130" t="str">
        <f>'Module Summary'!B22</f>
        <v>Other Module 2</v>
      </c>
      <c r="C22" s="185"/>
      <c r="D22" s="186"/>
      <c r="E22" s="128">
        <f t="shared" si="2"/>
        <v>0</v>
      </c>
      <c r="F22" s="192"/>
    </row>
    <row r="23" spans="2:6" ht="14.45" x14ac:dyDescent="0.3">
      <c r="B23" s="130" t="str">
        <f>'Module Summary'!B23</f>
        <v>Other Module 3</v>
      </c>
      <c r="C23" s="185"/>
      <c r="D23" s="186"/>
      <c r="E23" s="128">
        <f t="shared" si="2"/>
        <v>0</v>
      </c>
      <c r="F23" s="192"/>
    </row>
    <row r="24" spans="2:6" ht="14.45" x14ac:dyDescent="0.3">
      <c r="B24" s="130" t="str">
        <f>'Module Summary'!B24</f>
        <v>Other Module 4</v>
      </c>
      <c r="C24" s="185"/>
      <c r="D24" s="186"/>
      <c r="E24" s="128">
        <f t="shared" si="2"/>
        <v>0</v>
      </c>
      <c r="F24" s="192"/>
    </row>
    <row r="25" spans="2:6" ht="14.45" x14ac:dyDescent="0.3">
      <c r="B25" s="130" t="str">
        <f>'Module Summary'!B25</f>
        <v>Other Module 5</v>
      </c>
      <c r="C25" s="185"/>
      <c r="D25" s="186"/>
      <c r="E25" s="128">
        <f t="shared" si="2"/>
        <v>0</v>
      </c>
      <c r="F25" s="192"/>
    </row>
    <row r="26" spans="2:6" ht="14.45" x14ac:dyDescent="0.3">
      <c r="B26" s="130" t="str">
        <f>'Module Summary'!B26</f>
        <v>Other Module 6</v>
      </c>
      <c r="C26" s="185"/>
      <c r="D26" s="186"/>
      <c r="E26" s="128">
        <f t="shared" si="2"/>
        <v>0</v>
      </c>
      <c r="F26" s="192"/>
    </row>
    <row r="27" spans="2:6" ht="14.45" x14ac:dyDescent="0.3">
      <c r="B27" s="130" t="str">
        <f>'Module Summary'!B27</f>
        <v>Other Module 7</v>
      </c>
      <c r="C27" s="185"/>
      <c r="D27" s="186"/>
      <c r="E27" s="128">
        <f t="shared" si="2"/>
        <v>0</v>
      </c>
      <c r="F27" s="192"/>
    </row>
    <row r="28" spans="2:6" ht="14.45" x14ac:dyDescent="0.3">
      <c r="B28" s="130" t="str">
        <f>'Module Summary'!B28</f>
        <v>Other Module 8</v>
      </c>
      <c r="C28" s="185"/>
      <c r="D28" s="186"/>
      <c r="E28" s="128">
        <f t="shared" si="2"/>
        <v>0</v>
      </c>
      <c r="F28" s="192"/>
    </row>
    <row r="29" spans="2:6" ht="14.45" x14ac:dyDescent="0.3">
      <c r="B29" s="130" t="str">
        <f>'Module Summary'!B29</f>
        <v>Other Module 9</v>
      </c>
      <c r="C29" s="185"/>
      <c r="D29" s="186"/>
      <c r="E29" s="128">
        <f t="shared" si="2"/>
        <v>0</v>
      </c>
      <c r="F29" s="192"/>
    </row>
    <row r="30" spans="2:6" ht="14.45" x14ac:dyDescent="0.3">
      <c r="B30" s="130" t="str">
        <f>'Module Summary'!B30</f>
        <v>Other Module 10</v>
      </c>
      <c r="C30" s="185"/>
      <c r="D30" s="186"/>
      <c r="E30" s="128">
        <f t="shared" si="2"/>
        <v>0</v>
      </c>
      <c r="F30" s="192"/>
    </row>
    <row r="31" spans="2:6" ht="14.45" x14ac:dyDescent="0.3">
      <c r="B31" s="130" t="str">
        <f>'Module Summary'!B31</f>
        <v>Other Module 11</v>
      </c>
      <c r="C31" s="185"/>
      <c r="D31" s="186"/>
      <c r="E31" s="128">
        <f t="shared" si="2"/>
        <v>0</v>
      </c>
      <c r="F31" s="192"/>
    </row>
    <row r="32" spans="2:6" ht="14.45" x14ac:dyDescent="0.3">
      <c r="B32" s="130" t="str">
        <f>'Module Summary'!B32</f>
        <v>Other Module 12</v>
      </c>
      <c r="C32" s="185"/>
      <c r="D32" s="186"/>
      <c r="E32" s="128">
        <f t="shared" si="2"/>
        <v>0</v>
      </c>
      <c r="F32" s="192"/>
    </row>
    <row r="33" spans="2:6" ht="14.45" x14ac:dyDescent="0.3">
      <c r="B33" s="130" t="str">
        <f>'Module Summary'!B33</f>
        <v>Other Module 13</v>
      </c>
      <c r="C33" s="185"/>
      <c r="D33" s="186"/>
      <c r="E33" s="128">
        <f t="shared" si="2"/>
        <v>0</v>
      </c>
      <c r="F33" s="192"/>
    </row>
    <row r="34" spans="2:6" ht="14.45" x14ac:dyDescent="0.3">
      <c r="B34" s="130" t="str">
        <f>'Module Summary'!B34</f>
        <v>Other Module 14</v>
      </c>
      <c r="C34" s="185"/>
      <c r="D34" s="186"/>
      <c r="E34" s="128">
        <f t="shared" si="2"/>
        <v>0</v>
      </c>
      <c r="F34" s="192"/>
    </row>
    <row r="35" spans="2:6" ht="14.45" x14ac:dyDescent="0.3">
      <c r="B35" s="130" t="str">
        <f>'Module Summary'!B35</f>
        <v>Other Module 15</v>
      </c>
      <c r="C35" s="185"/>
      <c r="D35" s="186"/>
      <c r="E35" s="128">
        <f t="shared" si="0"/>
        <v>0</v>
      </c>
      <c r="F35" s="192"/>
    </row>
    <row r="36" spans="2:6" ht="14.45" x14ac:dyDescent="0.3">
      <c r="B36" s="130" t="str">
        <f>'Module Summary'!B36</f>
        <v>Other Module 16</v>
      </c>
      <c r="C36" s="185"/>
      <c r="D36" s="186"/>
      <c r="E36" s="128">
        <f t="shared" si="0"/>
        <v>0</v>
      </c>
      <c r="F36" s="192"/>
    </row>
    <row r="37" spans="2:6" ht="14.45" x14ac:dyDescent="0.3">
      <c r="B37" s="130" t="str">
        <f>'Module Summary'!B37</f>
        <v>Other Module 17</v>
      </c>
      <c r="C37" s="185"/>
      <c r="D37" s="186"/>
      <c r="E37" s="128">
        <f t="shared" si="0"/>
        <v>0</v>
      </c>
      <c r="F37" s="192"/>
    </row>
    <row r="38" spans="2:6" ht="14.45" x14ac:dyDescent="0.3">
      <c r="B38" s="130" t="str">
        <f>'Module Summary'!B38</f>
        <v>Other Module 18</v>
      </c>
      <c r="C38" s="185"/>
      <c r="D38" s="186"/>
      <c r="E38" s="128">
        <f t="shared" si="0"/>
        <v>0</v>
      </c>
      <c r="F38" s="192"/>
    </row>
    <row r="39" spans="2:6" ht="14.45" x14ac:dyDescent="0.3">
      <c r="B39" s="130" t="str">
        <f>'Module Summary'!B39</f>
        <v>Other Module 19</v>
      </c>
      <c r="C39" s="185"/>
      <c r="D39" s="186"/>
      <c r="E39" s="128">
        <f t="shared" si="0"/>
        <v>0</v>
      </c>
      <c r="F39" s="192"/>
    </row>
    <row r="40" spans="2:6" ht="14.45" x14ac:dyDescent="0.3">
      <c r="B40" s="130" t="str">
        <f>'Module Summary'!B40</f>
        <v>Other Module 20</v>
      </c>
      <c r="C40" s="185"/>
      <c r="D40" s="186"/>
      <c r="E40" s="128">
        <f t="shared" si="0"/>
        <v>0</v>
      </c>
      <c r="F40" s="192"/>
    </row>
    <row r="41" spans="2:6" ht="14.45" x14ac:dyDescent="0.3">
      <c r="B41" s="130" t="str">
        <f>'Module Summary'!B41</f>
        <v>Other Module 21</v>
      </c>
      <c r="C41" s="185"/>
      <c r="D41" s="186"/>
      <c r="E41" s="128">
        <f t="shared" si="0"/>
        <v>0</v>
      </c>
      <c r="F41" s="192"/>
    </row>
    <row r="42" spans="2:6" ht="14.45" x14ac:dyDescent="0.3">
      <c r="B42" s="130" t="str">
        <f>'Module Summary'!B42</f>
        <v>Other Module 22</v>
      </c>
      <c r="C42" s="185"/>
      <c r="D42" s="186"/>
      <c r="E42" s="128">
        <f t="shared" si="0"/>
        <v>0</v>
      </c>
      <c r="F42" s="192"/>
    </row>
    <row r="43" spans="2:6" ht="14.45" x14ac:dyDescent="0.3">
      <c r="B43" s="130" t="str">
        <f>'Module Summary'!B43</f>
        <v>Other Module 23</v>
      </c>
      <c r="C43" s="185"/>
      <c r="D43" s="186"/>
      <c r="E43" s="128">
        <f t="shared" si="0"/>
        <v>0</v>
      </c>
      <c r="F43" s="192"/>
    </row>
    <row r="44" spans="2:6" ht="14.45" x14ac:dyDescent="0.3">
      <c r="B44" s="130" t="str">
        <f>'Module Summary'!B44</f>
        <v>Other Module 24</v>
      </c>
      <c r="C44" s="185"/>
      <c r="D44" s="186"/>
      <c r="E44" s="128">
        <f t="shared" si="0"/>
        <v>0</v>
      </c>
      <c r="F44" s="192"/>
    </row>
    <row r="45" spans="2:6" ht="14.45" x14ac:dyDescent="0.3">
      <c r="B45" s="130" t="str">
        <f>'Module Summary'!B45</f>
        <v>Other Module 25</v>
      </c>
      <c r="C45" s="185"/>
      <c r="D45" s="186"/>
      <c r="E45" s="128">
        <f t="shared" si="0"/>
        <v>0</v>
      </c>
      <c r="F45" s="192"/>
    </row>
    <row r="46" spans="2:6" ht="14.45" x14ac:dyDescent="0.3">
      <c r="B46" s="130" t="str">
        <f>'Module Summary'!B46</f>
        <v>Other Module 26</v>
      </c>
      <c r="C46" s="185"/>
      <c r="D46" s="186"/>
      <c r="E46" s="128">
        <f t="shared" si="0"/>
        <v>0</v>
      </c>
      <c r="F46" s="192"/>
    </row>
    <row r="47" spans="2:6" ht="14.45" x14ac:dyDescent="0.3">
      <c r="B47" s="130" t="str">
        <f>'Module Summary'!B47</f>
        <v>Other Module 27</v>
      </c>
      <c r="C47" s="185"/>
      <c r="D47" s="186"/>
      <c r="E47" s="128">
        <f t="shared" si="0"/>
        <v>0</v>
      </c>
      <c r="F47" s="192"/>
    </row>
    <row r="48" spans="2:6" ht="14.45" x14ac:dyDescent="0.3">
      <c r="B48" s="130" t="str">
        <f>'Module Summary'!B48</f>
        <v>Other Module 28</v>
      </c>
      <c r="C48" s="185"/>
      <c r="D48" s="186"/>
      <c r="E48" s="128">
        <f t="shared" si="0"/>
        <v>0</v>
      </c>
      <c r="F48" s="192"/>
    </row>
    <row r="49" spans="2:6" ht="14.45" x14ac:dyDescent="0.3">
      <c r="B49" s="130" t="str">
        <f>'Module Summary'!B49</f>
        <v>Other Module 29</v>
      </c>
      <c r="C49" s="185"/>
      <c r="D49" s="186"/>
      <c r="E49" s="128">
        <f t="shared" si="0"/>
        <v>0</v>
      </c>
      <c r="F49" s="192"/>
    </row>
    <row r="50" spans="2:6" ht="14.45" x14ac:dyDescent="0.3">
      <c r="B50" s="130" t="str">
        <f>'Module Summary'!B50</f>
        <v>Other Module 30</v>
      </c>
      <c r="C50" s="185"/>
      <c r="D50" s="186"/>
      <c r="E50" s="128">
        <f t="shared" si="0"/>
        <v>0</v>
      </c>
      <c r="F50" s="192"/>
    </row>
    <row r="51" spans="2:6" ht="14.45" x14ac:dyDescent="0.3">
      <c r="B51" s="130" t="str">
        <f>'Module Summary'!B51</f>
        <v>Other Module 31</v>
      </c>
      <c r="C51" s="185"/>
      <c r="D51" s="186"/>
      <c r="E51" s="128">
        <f t="shared" si="0"/>
        <v>0</v>
      </c>
      <c r="F51" s="192"/>
    </row>
    <row r="52" spans="2:6" ht="14.45" x14ac:dyDescent="0.3">
      <c r="B52" s="130" t="str">
        <f>'Module Summary'!B52</f>
        <v>Other Module 32</v>
      </c>
      <c r="C52" s="185"/>
      <c r="D52" s="186"/>
      <c r="E52" s="128">
        <f t="shared" si="0"/>
        <v>0</v>
      </c>
      <c r="F52" s="192"/>
    </row>
    <row r="53" spans="2:6" ht="14.45" x14ac:dyDescent="0.3">
      <c r="B53" s="130" t="str">
        <f>'Module Summary'!B53</f>
        <v>Other Module 33</v>
      </c>
      <c r="C53" s="185"/>
      <c r="D53" s="186"/>
      <c r="E53" s="128">
        <f t="shared" si="0"/>
        <v>0</v>
      </c>
      <c r="F53" s="192"/>
    </row>
    <row r="54" spans="2:6" ht="14.45" x14ac:dyDescent="0.3">
      <c r="B54" s="130" t="str">
        <f>'Module Summary'!B54</f>
        <v>Other Module 34</v>
      </c>
      <c r="C54" s="185"/>
      <c r="D54" s="186"/>
      <c r="E54" s="128">
        <f t="shared" si="0"/>
        <v>0</v>
      </c>
      <c r="F54" s="192"/>
    </row>
    <row r="55" spans="2:6" ht="14.45" x14ac:dyDescent="0.3">
      <c r="B55" s="130" t="str">
        <f>'Module Summary'!B55</f>
        <v>Other Module 35</v>
      </c>
      <c r="C55" s="185"/>
      <c r="D55" s="186"/>
      <c r="E55" s="128">
        <f t="shared" si="0"/>
        <v>0</v>
      </c>
      <c r="F55" s="192"/>
    </row>
    <row r="56" spans="2:6" ht="14.45" x14ac:dyDescent="0.3">
      <c r="B56" s="130" t="str">
        <f>'Module Summary'!B56</f>
        <v>Other Module 36</v>
      </c>
      <c r="C56" s="185"/>
      <c r="D56" s="186"/>
      <c r="E56" s="128">
        <f t="shared" si="0"/>
        <v>0</v>
      </c>
      <c r="F56" s="192"/>
    </row>
    <row r="57" spans="2:6" ht="14.45" x14ac:dyDescent="0.3">
      <c r="B57" s="130" t="str">
        <f>'Module Summary'!B57</f>
        <v>Other Module 37</v>
      </c>
      <c r="C57" s="185"/>
      <c r="D57" s="186"/>
      <c r="E57" s="128">
        <f t="shared" si="0"/>
        <v>0</v>
      </c>
      <c r="F57" s="192"/>
    </row>
    <row r="58" spans="2:6" ht="14.45" x14ac:dyDescent="0.3">
      <c r="B58" s="130" t="str">
        <f>'Module Summary'!B58</f>
        <v>Other Module 38</v>
      </c>
      <c r="C58" s="185"/>
      <c r="D58" s="186"/>
      <c r="E58" s="128">
        <f t="shared" si="0"/>
        <v>0</v>
      </c>
      <c r="F58" s="192"/>
    </row>
    <row r="59" spans="2:6" ht="14.45" x14ac:dyDescent="0.3">
      <c r="B59" s="130" t="str">
        <f>'Module Summary'!B59</f>
        <v>Other Module 39</v>
      </c>
      <c r="C59" s="185"/>
      <c r="D59" s="186"/>
      <c r="E59" s="128">
        <f t="shared" si="0"/>
        <v>0</v>
      </c>
      <c r="F59" s="192"/>
    </row>
    <row r="60" spans="2:6" ht="14.45" x14ac:dyDescent="0.3">
      <c r="B60" s="130" t="str">
        <f>'Module Summary'!B60</f>
        <v>Other Module 40</v>
      </c>
      <c r="C60" s="185"/>
      <c r="D60" s="186"/>
      <c r="E60" s="128">
        <f t="shared" si="0"/>
        <v>0</v>
      </c>
      <c r="F60" s="192"/>
    </row>
    <row r="61" spans="2:6" ht="14.45" x14ac:dyDescent="0.3">
      <c r="B61" s="130" t="str">
        <f>'Module Summary'!B61</f>
        <v>Other Module 41</v>
      </c>
      <c r="C61" s="185"/>
      <c r="D61" s="186"/>
      <c r="E61" s="128">
        <f t="shared" si="0"/>
        <v>0</v>
      </c>
      <c r="F61" s="192"/>
    </row>
    <row r="62" spans="2:6" ht="14.45" x14ac:dyDescent="0.3">
      <c r="B62" s="130" t="str">
        <f>'Module Summary'!B62</f>
        <v>Other Module 42</v>
      </c>
      <c r="C62" s="185"/>
      <c r="D62" s="186"/>
      <c r="E62" s="128">
        <f t="shared" si="0"/>
        <v>0</v>
      </c>
      <c r="F62" s="192"/>
    </row>
    <row r="63" spans="2:6" ht="14.45" x14ac:dyDescent="0.3">
      <c r="B63" s="130" t="str">
        <f>'Module Summary'!B63</f>
        <v>Other Module 43</v>
      </c>
      <c r="C63" s="185"/>
      <c r="D63" s="186"/>
      <c r="E63" s="128">
        <f t="shared" si="0"/>
        <v>0</v>
      </c>
      <c r="F63" s="192"/>
    </row>
    <row r="64" spans="2:6" ht="14.45" x14ac:dyDescent="0.3">
      <c r="B64" s="130" t="str">
        <f>'Module Summary'!B64</f>
        <v>Other Module 44</v>
      </c>
      <c r="C64" s="185"/>
      <c r="D64" s="186"/>
      <c r="E64" s="128">
        <f t="shared" si="0"/>
        <v>0</v>
      </c>
      <c r="F64" s="192"/>
    </row>
    <row r="65" spans="2:6" x14ac:dyDescent="0.25">
      <c r="B65" s="130" t="str">
        <f>'Module Summary'!B65</f>
        <v>Other Module 45</v>
      </c>
      <c r="C65" s="185"/>
      <c r="D65" s="186"/>
      <c r="E65" s="128">
        <f t="shared" si="0"/>
        <v>0</v>
      </c>
      <c r="F65" s="192"/>
    </row>
    <row r="66" spans="2:6" x14ac:dyDescent="0.25">
      <c r="B66" s="130" t="str">
        <f>'Module Summary'!B66</f>
        <v>Other Module 46</v>
      </c>
      <c r="C66" s="185"/>
      <c r="D66" s="186"/>
      <c r="E66" s="128">
        <f t="shared" si="0"/>
        <v>0</v>
      </c>
      <c r="F66" s="192"/>
    </row>
    <row r="67" spans="2:6" x14ac:dyDescent="0.25">
      <c r="B67" s="130" t="str">
        <f>'Module Summary'!B67</f>
        <v>Other Module 47</v>
      </c>
      <c r="C67" s="185"/>
      <c r="D67" s="186"/>
      <c r="E67" s="128">
        <f t="shared" si="0"/>
        <v>0</v>
      </c>
      <c r="F67" s="192"/>
    </row>
    <row r="68" spans="2:6" x14ac:dyDescent="0.25">
      <c r="B68" s="130" t="str">
        <f>'Module Summary'!B68</f>
        <v>Other Module 48</v>
      </c>
      <c r="C68" s="185"/>
      <c r="D68" s="186"/>
      <c r="E68" s="128">
        <f t="shared" si="0"/>
        <v>0</v>
      </c>
      <c r="F68" s="192"/>
    </row>
    <row r="69" spans="2:6" x14ac:dyDescent="0.25">
      <c r="B69" s="130" t="str">
        <f>'Module Summary'!B69</f>
        <v>Other Module 49</v>
      </c>
      <c r="C69" s="185"/>
      <c r="D69" s="186"/>
      <c r="E69" s="128">
        <f t="shared" si="0"/>
        <v>0</v>
      </c>
      <c r="F69" s="192"/>
    </row>
    <row r="70" spans="2:6" x14ac:dyDescent="0.25">
      <c r="B70" s="130" t="str">
        <f>'Module Summary'!B70</f>
        <v>Other Module 50</v>
      </c>
      <c r="C70" s="185"/>
      <c r="D70" s="186"/>
      <c r="E70" s="128">
        <f t="shared" si="0"/>
        <v>0</v>
      </c>
      <c r="F70" s="192"/>
    </row>
    <row r="71" spans="2:6" ht="14.45" hidden="1" x14ac:dyDescent="0.3">
      <c r="B71" s="72" t="str">
        <f>'Module Summary'!B71</f>
        <v>Subtotal - Core Modules</v>
      </c>
      <c r="C71" s="34">
        <f ca="1">SUM(C6:OFFSET(C71,-1,0))</f>
        <v>0</v>
      </c>
      <c r="D71" s="2" t="s">
        <v>19</v>
      </c>
      <c r="E71" s="65">
        <f ca="1">SUM(E6:OFFSET(E71,-1,0))</f>
        <v>0</v>
      </c>
      <c r="F71" s="73"/>
    </row>
    <row r="72" spans="2:6" ht="14.45" hidden="1" x14ac:dyDescent="0.3">
      <c r="B72" s="312" t="str">
        <f>'Module Summary'!B72</f>
        <v>Expanded Modules</v>
      </c>
      <c r="C72" s="276"/>
      <c r="D72" s="276"/>
      <c r="E72" s="276"/>
      <c r="F72" s="313"/>
    </row>
    <row r="73" spans="2:6" ht="14.45" hidden="1" x14ac:dyDescent="0.3">
      <c r="B73" s="130" t="str">
        <f>'Module Summary'!B73</f>
        <v>N/A</v>
      </c>
      <c r="C73" s="140"/>
      <c r="D73" s="141"/>
      <c r="E73" s="128">
        <f t="shared" ref="E73" si="3">IF(ISNUMBER(C73*D73),C73*D73,"N/A")</f>
        <v>0</v>
      </c>
      <c r="F73" s="131"/>
    </row>
    <row r="74" spans="2:6" ht="14.45" hidden="1" x14ac:dyDescent="0.3">
      <c r="B74" s="75" t="str">
        <f>'Module Summary'!B74</f>
        <v>Subtotal - Expanded Modules</v>
      </c>
      <c r="C74" s="52">
        <f ca="1">SUM(C73:OFFSET(C74,-1,0))</f>
        <v>0</v>
      </c>
      <c r="D74" s="58" t="s">
        <v>19</v>
      </c>
      <c r="E74" s="66">
        <f ca="1">SUM(E73:OFFSET(E74,-1,0))</f>
        <v>0</v>
      </c>
      <c r="F74" s="74"/>
    </row>
    <row r="75" spans="2:6" s="1" customFormat="1" ht="15.75" thickBot="1" x14ac:dyDescent="0.3">
      <c r="B75" s="76" t="str">
        <f>'Module Summary'!B75</f>
        <v>Grand Total</v>
      </c>
      <c r="C75" s="77">
        <f ca="1">SUM(C71,C74)</f>
        <v>0</v>
      </c>
      <c r="D75" s="78" t="s">
        <v>19</v>
      </c>
      <c r="E75" s="79">
        <f ca="1">SUM(E71,E74)</f>
        <v>0</v>
      </c>
      <c r="F75" s="80"/>
    </row>
    <row r="76" spans="2:6" x14ac:dyDescent="0.25"/>
    <row r="77" spans="2:6" x14ac:dyDescent="0.25"/>
    <row r="78" spans="2:6" x14ac:dyDescent="0.25"/>
    <row r="79" spans="2:6" x14ac:dyDescent="0.25"/>
    <row r="80" spans="2: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sheetData>
  <sheetProtection password="E125" sheet="1" objects="1" scenarios="1" formatRows="0"/>
  <mergeCells count="4">
    <mergeCell ref="B2:F2"/>
    <mergeCell ref="B5:F5"/>
    <mergeCell ref="B72:F72"/>
    <mergeCell ref="C3:F3"/>
  </mergeCells>
  <conditionalFormatting sqref="C73:D73 C6:D70">
    <cfRule type="expression" dxfId="22" priority="272">
      <formula>#REF!=#REF!</formula>
    </cfRule>
  </conditionalFormatting>
  <conditionalFormatting sqref="F73 F6:F70">
    <cfRule type="expression" dxfId="21" priority="274">
      <formula>#REF!=#REF!</formula>
    </cfRule>
  </conditionalFormatting>
  <conditionalFormatting sqref="C3:F3">
    <cfRule type="expression" dxfId="20" priority="276">
      <formula>#REF!=#REF!</formula>
    </cfRule>
  </conditionalFormatting>
  <dataValidations count="1">
    <dataValidation type="decimal" operator="greaterThanOrEqual" allowBlank="1" showErrorMessage="1" errorTitle="Invalid Entry" error="Please enter numeric values only and type any text in the comments column." sqref="C73:D73 C6:D70">
      <formula1>0</formula1>
    </dataValidation>
  </dataValidations>
  <printOptions horizontalCentered="1"/>
  <pageMargins left="0.25" right="0.25" top="0.75" bottom="0.25" header="0.3" footer="0.3"/>
  <pageSetup fitToHeight="0" orientation="landscape" r:id="rId1"/>
  <headerFooter scaleWithDoc="0">
    <oddHeader>&amp;C&amp;"-,Bold"Client Name - Project Name
&amp;"-,Italic"&amp;10Pricing Forms -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58E1A"/>
    <pageSetUpPr fitToPage="1"/>
  </sheetPr>
  <dimension ref="A1:G111"/>
  <sheetViews>
    <sheetView showGridLines="0" zoomScaleNormal="100" workbookViewId="0">
      <pane ySplit="4" topLeftCell="A5" activePane="bottomLeft" state="frozen"/>
      <selection activeCell="B6" sqref="B6"/>
      <selection pane="bottomLeft" activeCell="B2" sqref="B2:F2"/>
    </sheetView>
  </sheetViews>
  <sheetFormatPr defaultColWidth="0" defaultRowHeight="15" zeroHeight="1" x14ac:dyDescent="0.25"/>
  <cols>
    <col min="1" max="1" width="3.7109375" customWidth="1"/>
    <col min="2" max="2" width="41.85546875" customWidth="1"/>
    <col min="3" max="5" width="12.7109375" customWidth="1"/>
    <col min="6" max="6" width="53.7109375" customWidth="1"/>
    <col min="7" max="7" width="3.7109375" customWidth="1"/>
    <col min="8" max="16384" width="9.140625" hidden="1"/>
  </cols>
  <sheetData>
    <row r="1" spans="2:6" thickBot="1" x14ac:dyDescent="0.35"/>
    <row r="2" spans="2:6" s="1" customFormat="1" ht="20.100000000000001" customHeight="1" x14ac:dyDescent="0.3">
      <c r="B2" s="306" t="str">
        <f>'Vendor Checklist'!D6</f>
        <v>Vendor Name</v>
      </c>
      <c r="C2" s="307"/>
      <c r="D2" s="307"/>
      <c r="E2" s="308"/>
      <c r="F2" s="309"/>
    </row>
    <row r="3" spans="2:6" s="1" customFormat="1" ht="30" customHeight="1" x14ac:dyDescent="0.3">
      <c r="B3" s="107" t="str">
        <f ca="1">MID(CELL("Filename",B2),SEARCH("]",CELL("Filename",B2),1)+1,100)</f>
        <v>End-User Training</v>
      </c>
      <c r="C3" s="314" t="str">
        <f ca="1">"Please complete the Estimated Hours and Hourly Rate for " &amp; B3 &amp; ", indicating any additional info or 'No Bid' in the Comments column.  Additional proposed modules can be added in the 'Module Summary' Tab."</f>
        <v>Please complete the Estimated Hours and Hourly Rate for End-User Training, indicating any additional info or 'No Bid' in the Comments column.  Additional proposed modules can be added in the 'Module Summary' Tab.</v>
      </c>
      <c r="D3" s="315"/>
      <c r="E3" s="315"/>
      <c r="F3" s="316"/>
    </row>
    <row r="4" spans="2:6" s="1" customFormat="1" ht="30" customHeight="1" x14ac:dyDescent="0.3">
      <c r="B4" s="70" t="s">
        <v>10</v>
      </c>
      <c r="C4" s="8" t="str">
        <f>'Module Summary'!G4</f>
        <v>Estimated
Hours</v>
      </c>
      <c r="D4" s="8" t="str">
        <f>'Module Summary'!H4</f>
        <v>Hourly
Rate</v>
      </c>
      <c r="E4" s="69" t="str">
        <f>'Module Summary'!I4</f>
        <v>Extended
Cost</v>
      </c>
      <c r="F4" s="71" t="s">
        <v>11</v>
      </c>
    </row>
    <row r="5" spans="2:6" s="1" customFormat="1" ht="15" hidden="1" customHeight="1" x14ac:dyDescent="0.3">
      <c r="B5" s="310" t="str">
        <f>'Module Summary'!B5</f>
        <v>Core Modules</v>
      </c>
      <c r="C5" s="273"/>
      <c r="D5" s="273"/>
      <c r="E5" s="299"/>
      <c r="F5" s="311"/>
    </row>
    <row r="6" spans="2:6" ht="14.45" x14ac:dyDescent="0.3">
      <c r="B6" s="130" t="str">
        <f>'Module Summary'!B6</f>
        <v>Accounts Payable</v>
      </c>
      <c r="C6" s="182"/>
      <c r="D6" s="183"/>
      <c r="E6" s="128">
        <f>IF(ISNUMBER(C6*D6),C6*D6,"N/A")</f>
        <v>0</v>
      </c>
      <c r="F6" s="192"/>
    </row>
    <row r="7" spans="2:6" ht="14.45" x14ac:dyDescent="0.3">
      <c r="B7" s="130" t="str">
        <f>'Module Summary'!B7</f>
        <v>Bank Reconciliation</v>
      </c>
      <c r="C7" s="182"/>
      <c r="D7" s="183"/>
      <c r="E7" s="128">
        <f t="shared" ref="E7:E70" si="0">IF(ISNUMBER(C7*D7),C7*D7,"N/A")</f>
        <v>0</v>
      </c>
      <c r="F7" s="192"/>
    </row>
    <row r="8" spans="2:6" ht="14.45" x14ac:dyDescent="0.3">
      <c r="B8" s="130" t="str">
        <f>'Module Summary'!B8</f>
        <v>Budgeting</v>
      </c>
      <c r="C8" s="182"/>
      <c r="D8" s="183"/>
      <c r="E8" s="128">
        <f t="shared" si="0"/>
        <v>0</v>
      </c>
      <c r="F8" s="192"/>
    </row>
    <row r="9" spans="2:6" ht="14.45" x14ac:dyDescent="0.3">
      <c r="B9" s="130" t="str">
        <f>'Module Summary'!B9</f>
        <v>Cash Management</v>
      </c>
      <c r="C9" s="182"/>
      <c r="D9" s="183"/>
      <c r="E9" s="128">
        <f t="shared" si="0"/>
        <v>0</v>
      </c>
      <c r="F9" s="192"/>
    </row>
    <row r="10" spans="2:6" ht="14.45" x14ac:dyDescent="0.3">
      <c r="B10" s="130" t="str">
        <f>'Module Summary'!B10</f>
        <v>Contract Management</v>
      </c>
      <c r="C10" s="182"/>
      <c r="D10" s="183"/>
      <c r="E10" s="128">
        <f t="shared" si="0"/>
        <v>0</v>
      </c>
      <c r="F10" s="192"/>
    </row>
    <row r="11" spans="2:6" ht="14.45" x14ac:dyDescent="0.3">
      <c r="B11" s="130" t="str">
        <f>'Module Summary'!B11</f>
        <v>Fixed Assets</v>
      </c>
      <c r="C11" s="182"/>
      <c r="D11" s="183"/>
      <c r="E11" s="128">
        <f t="shared" si="0"/>
        <v>0</v>
      </c>
      <c r="F11" s="192"/>
    </row>
    <row r="12" spans="2:6" ht="14.45" x14ac:dyDescent="0.3">
      <c r="B12" s="130" t="str">
        <f>'Module Summary'!B12</f>
        <v>General and Technical</v>
      </c>
      <c r="C12" s="182"/>
      <c r="D12" s="183"/>
      <c r="E12" s="128">
        <f t="shared" si="0"/>
        <v>0</v>
      </c>
      <c r="F12" s="192"/>
    </row>
    <row r="13" spans="2:6" ht="14.45" x14ac:dyDescent="0.3">
      <c r="B13" s="130" t="str">
        <f>'Module Summary'!B13</f>
        <v>General Ledger</v>
      </c>
      <c r="C13" s="182"/>
      <c r="D13" s="183"/>
      <c r="E13" s="128">
        <f t="shared" si="0"/>
        <v>0</v>
      </c>
      <c r="F13" s="192"/>
    </row>
    <row r="14" spans="2:6" ht="14.45" x14ac:dyDescent="0.3">
      <c r="B14" s="130" t="str">
        <f>'Module Summary'!B14</f>
        <v>Human Resources</v>
      </c>
      <c r="C14" s="182"/>
      <c r="D14" s="183"/>
      <c r="E14" s="128">
        <f t="shared" si="0"/>
        <v>0</v>
      </c>
      <c r="F14" s="192"/>
    </row>
    <row r="15" spans="2:6" ht="14.45" x14ac:dyDescent="0.3">
      <c r="B15" s="130" t="str">
        <f>'Module Summary'!B15</f>
        <v>Misc Billing &amp; AR</v>
      </c>
      <c r="C15" s="182"/>
      <c r="D15" s="183"/>
      <c r="E15" s="128">
        <f t="shared" si="0"/>
        <v>0</v>
      </c>
      <c r="F15" s="192"/>
    </row>
    <row r="16" spans="2:6" ht="14.45" x14ac:dyDescent="0.3">
      <c r="B16" s="130" t="str">
        <f>'Module Summary'!B16</f>
        <v>Payroll</v>
      </c>
      <c r="C16" s="182"/>
      <c r="D16" s="183"/>
      <c r="E16" s="128">
        <f t="shared" si="0"/>
        <v>0</v>
      </c>
      <c r="F16" s="192"/>
    </row>
    <row r="17" spans="2:6" ht="14.45" x14ac:dyDescent="0.3">
      <c r="B17" s="130" t="str">
        <f>'Module Summary'!B17</f>
        <v>Project and Grant Accounting</v>
      </c>
      <c r="C17" s="182"/>
      <c r="D17" s="183"/>
      <c r="E17" s="128">
        <f t="shared" si="0"/>
        <v>0</v>
      </c>
      <c r="F17" s="192"/>
    </row>
    <row r="18" spans="2:6" ht="14.45" x14ac:dyDescent="0.3">
      <c r="B18" s="130" t="str">
        <f>'Module Summary'!B18</f>
        <v>Purchasing</v>
      </c>
      <c r="C18" s="182"/>
      <c r="D18" s="183"/>
      <c r="E18" s="128">
        <f t="shared" si="0"/>
        <v>0</v>
      </c>
      <c r="F18" s="192"/>
    </row>
    <row r="19" spans="2:6" ht="14.45" x14ac:dyDescent="0.3">
      <c r="B19" s="130" t="str">
        <f>'Module Summary'!B19</f>
        <v>Time and Attendance</v>
      </c>
      <c r="C19" s="182"/>
      <c r="D19" s="183"/>
      <c r="E19" s="128">
        <f t="shared" ref="E19" si="1">IF(ISNUMBER(C19*D19),C19*D19,"N/A")</f>
        <v>0</v>
      </c>
      <c r="F19" s="192"/>
    </row>
    <row r="20" spans="2:6" ht="14.45" x14ac:dyDescent="0.3">
      <c r="B20" s="130" t="str">
        <f>'Module Summary'!B20</f>
        <v>Document Management</v>
      </c>
      <c r="C20" s="182"/>
      <c r="D20" s="183"/>
      <c r="E20" s="128">
        <f t="shared" si="0"/>
        <v>0</v>
      </c>
      <c r="F20" s="192"/>
    </row>
    <row r="21" spans="2:6" ht="14.45" x14ac:dyDescent="0.3">
      <c r="B21" s="130" t="str">
        <f>'Module Summary'!B21</f>
        <v>Other Module 1</v>
      </c>
      <c r="C21" s="185"/>
      <c r="D21" s="186"/>
      <c r="E21" s="128">
        <f t="shared" ref="E21:E34" si="2">IF(ISNUMBER(C21*D21),C21*D21,"N/A")</f>
        <v>0</v>
      </c>
      <c r="F21" s="192"/>
    </row>
    <row r="22" spans="2:6" ht="14.45" x14ac:dyDescent="0.3">
      <c r="B22" s="130" t="str">
        <f>'Module Summary'!B22</f>
        <v>Other Module 2</v>
      </c>
      <c r="C22" s="185"/>
      <c r="D22" s="186"/>
      <c r="E22" s="128">
        <f t="shared" si="2"/>
        <v>0</v>
      </c>
      <c r="F22" s="192"/>
    </row>
    <row r="23" spans="2:6" ht="14.45" x14ac:dyDescent="0.3">
      <c r="B23" s="130" t="str">
        <f>'Module Summary'!B23</f>
        <v>Other Module 3</v>
      </c>
      <c r="C23" s="185"/>
      <c r="D23" s="186"/>
      <c r="E23" s="128">
        <f t="shared" si="2"/>
        <v>0</v>
      </c>
      <c r="F23" s="192"/>
    </row>
    <row r="24" spans="2:6" ht="14.45" x14ac:dyDescent="0.3">
      <c r="B24" s="130" t="str">
        <f>'Module Summary'!B24</f>
        <v>Other Module 4</v>
      </c>
      <c r="C24" s="185"/>
      <c r="D24" s="186"/>
      <c r="E24" s="128">
        <f t="shared" si="2"/>
        <v>0</v>
      </c>
      <c r="F24" s="192"/>
    </row>
    <row r="25" spans="2:6" ht="14.45" x14ac:dyDescent="0.3">
      <c r="B25" s="130" t="str">
        <f>'Module Summary'!B25</f>
        <v>Other Module 5</v>
      </c>
      <c r="C25" s="185"/>
      <c r="D25" s="186"/>
      <c r="E25" s="128">
        <f t="shared" si="2"/>
        <v>0</v>
      </c>
      <c r="F25" s="192"/>
    </row>
    <row r="26" spans="2:6" ht="14.45" x14ac:dyDescent="0.3">
      <c r="B26" s="130" t="str">
        <f>'Module Summary'!B26</f>
        <v>Other Module 6</v>
      </c>
      <c r="C26" s="185"/>
      <c r="D26" s="186"/>
      <c r="E26" s="128">
        <f t="shared" si="2"/>
        <v>0</v>
      </c>
      <c r="F26" s="192"/>
    </row>
    <row r="27" spans="2:6" ht="14.45" x14ac:dyDescent="0.3">
      <c r="B27" s="130" t="str">
        <f>'Module Summary'!B27</f>
        <v>Other Module 7</v>
      </c>
      <c r="C27" s="185"/>
      <c r="D27" s="186"/>
      <c r="E27" s="128">
        <f t="shared" si="2"/>
        <v>0</v>
      </c>
      <c r="F27" s="192"/>
    </row>
    <row r="28" spans="2:6" ht="14.45" x14ac:dyDescent="0.3">
      <c r="B28" s="130" t="str">
        <f>'Module Summary'!B28</f>
        <v>Other Module 8</v>
      </c>
      <c r="C28" s="185"/>
      <c r="D28" s="186"/>
      <c r="E28" s="128">
        <f t="shared" si="2"/>
        <v>0</v>
      </c>
      <c r="F28" s="192"/>
    </row>
    <row r="29" spans="2:6" ht="14.45" x14ac:dyDescent="0.3">
      <c r="B29" s="130" t="str">
        <f>'Module Summary'!B29</f>
        <v>Other Module 9</v>
      </c>
      <c r="C29" s="185"/>
      <c r="D29" s="186"/>
      <c r="E29" s="128">
        <f t="shared" si="2"/>
        <v>0</v>
      </c>
      <c r="F29" s="192"/>
    </row>
    <row r="30" spans="2:6" ht="14.45" x14ac:dyDescent="0.3">
      <c r="B30" s="130" t="str">
        <f>'Module Summary'!B30</f>
        <v>Other Module 10</v>
      </c>
      <c r="C30" s="185"/>
      <c r="D30" s="186"/>
      <c r="E30" s="128">
        <f t="shared" si="2"/>
        <v>0</v>
      </c>
      <c r="F30" s="192"/>
    </row>
    <row r="31" spans="2:6" ht="14.45" x14ac:dyDescent="0.3">
      <c r="B31" s="130" t="str">
        <f>'Module Summary'!B31</f>
        <v>Other Module 11</v>
      </c>
      <c r="C31" s="185"/>
      <c r="D31" s="186"/>
      <c r="E31" s="128">
        <f t="shared" si="2"/>
        <v>0</v>
      </c>
      <c r="F31" s="192"/>
    </row>
    <row r="32" spans="2:6" ht="14.45" x14ac:dyDescent="0.3">
      <c r="B32" s="130" t="str">
        <f>'Module Summary'!B32</f>
        <v>Other Module 12</v>
      </c>
      <c r="C32" s="185"/>
      <c r="D32" s="186"/>
      <c r="E32" s="128">
        <f t="shared" si="2"/>
        <v>0</v>
      </c>
      <c r="F32" s="192"/>
    </row>
    <row r="33" spans="2:6" ht="14.45" x14ac:dyDescent="0.3">
      <c r="B33" s="130" t="str">
        <f>'Module Summary'!B33</f>
        <v>Other Module 13</v>
      </c>
      <c r="C33" s="185"/>
      <c r="D33" s="186"/>
      <c r="E33" s="128">
        <f t="shared" si="2"/>
        <v>0</v>
      </c>
      <c r="F33" s="192"/>
    </row>
    <row r="34" spans="2:6" ht="14.45" x14ac:dyDescent="0.3">
      <c r="B34" s="130" t="str">
        <f>'Module Summary'!B34</f>
        <v>Other Module 14</v>
      </c>
      <c r="C34" s="185"/>
      <c r="D34" s="186"/>
      <c r="E34" s="128">
        <f t="shared" si="2"/>
        <v>0</v>
      </c>
      <c r="F34" s="192"/>
    </row>
    <row r="35" spans="2:6" ht="14.45" x14ac:dyDescent="0.3">
      <c r="B35" s="130" t="str">
        <f>'Module Summary'!B35</f>
        <v>Other Module 15</v>
      </c>
      <c r="C35" s="185"/>
      <c r="D35" s="186"/>
      <c r="E35" s="128">
        <f t="shared" si="0"/>
        <v>0</v>
      </c>
      <c r="F35" s="192"/>
    </row>
    <row r="36" spans="2:6" ht="14.45" x14ac:dyDescent="0.3">
      <c r="B36" s="130" t="str">
        <f>'Module Summary'!B36</f>
        <v>Other Module 16</v>
      </c>
      <c r="C36" s="185"/>
      <c r="D36" s="186"/>
      <c r="E36" s="128">
        <f t="shared" si="0"/>
        <v>0</v>
      </c>
      <c r="F36" s="192"/>
    </row>
    <row r="37" spans="2:6" ht="14.45" x14ac:dyDescent="0.3">
      <c r="B37" s="130" t="str">
        <f>'Module Summary'!B37</f>
        <v>Other Module 17</v>
      </c>
      <c r="C37" s="185"/>
      <c r="D37" s="186"/>
      <c r="E37" s="128">
        <f t="shared" si="0"/>
        <v>0</v>
      </c>
      <c r="F37" s="192"/>
    </row>
    <row r="38" spans="2:6" ht="14.45" x14ac:dyDescent="0.3">
      <c r="B38" s="130" t="str">
        <f>'Module Summary'!B38</f>
        <v>Other Module 18</v>
      </c>
      <c r="C38" s="185"/>
      <c r="D38" s="186"/>
      <c r="E38" s="128">
        <f t="shared" si="0"/>
        <v>0</v>
      </c>
      <c r="F38" s="192"/>
    </row>
    <row r="39" spans="2:6" ht="14.45" x14ac:dyDescent="0.3">
      <c r="B39" s="130" t="str">
        <f>'Module Summary'!B39</f>
        <v>Other Module 19</v>
      </c>
      <c r="C39" s="185"/>
      <c r="D39" s="186"/>
      <c r="E39" s="128">
        <f t="shared" si="0"/>
        <v>0</v>
      </c>
      <c r="F39" s="192"/>
    </row>
    <row r="40" spans="2:6" ht="14.45" x14ac:dyDescent="0.3">
      <c r="B40" s="130" t="str">
        <f>'Module Summary'!B40</f>
        <v>Other Module 20</v>
      </c>
      <c r="C40" s="185"/>
      <c r="D40" s="186"/>
      <c r="E40" s="128">
        <f t="shared" si="0"/>
        <v>0</v>
      </c>
      <c r="F40" s="192"/>
    </row>
    <row r="41" spans="2:6" ht="14.45" x14ac:dyDescent="0.3">
      <c r="B41" s="130" t="str">
        <f>'Module Summary'!B41</f>
        <v>Other Module 21</v>
      </c>
      <c r="C41" s="185"/>
      <c r="D41" s="186"/>
      <c r="E41" s="128">
        <f t="shared" si="0"/>
        <v>0</v>
      </c>
      <c r="F41" s="192"/>
    </row>
    <row r="42" spans="2:6" ht="14.45" x14ac:dyDescent="0.3">
      <c r="B42" s="130" t="str">
        <f>'Module Summary'!B42</f>
        <v>Other Module 22</v>
      </c>
      <c r="C42" s="185"/>
      <c r="D42" s="186"/>
      <c r="E42" s="128">
        <f t="shared" si="0"/>
        <v>0</v>
      </c>
      <c r="F42" s="192"/>
    </row>
    <row r="43" spans="2:6" ht="14.45" x14ac:dyDescent="0.3">
      <c r="B43" s="130" t="str">
        <f>'Module Summary'!B43</f>
        <v>Other Module 23</v>
      </c>
      <c r="C43" s="185"/>
      <c r="D43" s="186"/>
      <c r="E43" s="128">
        <f t="shared" si="0"/>
        <v>0</v>
      </c>
      <c r="F43" s="192"/>
    </row>
    <row r="44" spans="2:6" ht="14.45" x14ac:dyDescent="0.3">
      <c r="B44" s="130" t="str">
        <f>'Module Summary'!B44</f>
        <v>Other Module 24</v>
      </c>
      <c r="C44" s="185"/>
      <c r="D44" s="186"/>
      <c r="E44" s="128">
        <f t="shared" si="0"/>
        <v>0</v>
      </c>
      <c r="F44" s="192"/>
    </row>
    <row r="45" spans="2:6" ht="14.45" x14ac:dyDescent="0.3">
      <c r="B45" s="130" t="str">
        <f>'Module Summary'!B45</f>
        <v>Other Module 25</v>
      </c>
      <c r="C45" s="185"/>
      <c r="D45" s="186"/>
      <c r="E45" s="128">
        <f t="shared" si="0"/>
        <v>0</v>
      </c>
      <c r="F45" s="192"/>
    </row>
    <row r="46" spans="2:6" ht="14.45" x14ac:dyDescent="0.3">
      <c r="B46" s="130" t="str">
        <f>'Module Summary'!B46</f>
        <v>Other Module 26</v>
      </c>
      <c r="C46" s="185"/>
      <c r="D46" s="186"/>
      <c r="E46" s="128">
        <f t="shared" si="0"/>
        <v>0</v>
      </c>
      <c r="F46" s="192"/>
    </row>
    <row r="47" spans="2:6" ht="14.45" x14ac:dyDescent="0.3">
      <c r="B47" s="130" t="str">
        <f>'Module Summary'!B47</f>
        <v>Other Module 27</v>
      </c>
      <c r="C47" s="185"/>
      <c r="D47" s="186"/>
      <c r="E47" s="128">
        <f t="shared" si="0"/>
        <v>0</v>
      </c>
      <c r="F47" s="192"/>
    </row>
    <row r="48" spans="2:6" ht="14.45" x14ac:dyDescent="0.3">
      <c r="B48" s="130" t="str">
        <f>'Module Summary'!B48</f>
        <v>Other Module 28</v>
      </c>
      <c r="C48" s="185"/>
      <c r="D48" s="186"/>
      <c r="E48" s="128">
        <f t="shared" si="0"/>
        <v>0</v>
      </c>
      <c r="F48" s="192"/>
    </row>
    <row r="49" spans="2:6" ht="14.45" x14ac:dyDescent="0.3">
      <c r="B49" s="130" t="str">
        <f>'Module Summary'!B49</f>
        <v>Other Module 29</v>
      </c>
      <c r="C49" s="185"/>
      <c r="D49" s="186"/>
      <c r="E49" s="128">
        <f t="shared" si="0"/>
        <v>0</v>
      </c>
      <c r="F49" s="192"/>
    </row>
    <row r="50" spans="2:6" ht="14.45" x14ac:dyDescent="0.3">
      <c r="B50" s="130" t="str">
        <f>'Module Summary'!B50</f>
        <v>Other Module 30</v>
      </c>
      <c r="C50" s="185"/>
      <c r="D50" s="186"/>
      <c r="E50" s="128">
        <f t="shared" si="0"/>
        <v>0</v>
      </c>
      <c r="F50" s="192"/>
    </row>
    <row r="51" spans="2:6" ht="14.45" x14ac:dyDescent="0.3">
      <c r="B51" s="130" t="str">
        <f>'Module Summary'!B51</f>
        <v>Other Module 31</v>
      </c>
      <c r="C51" s="185"/>
      <c r="D51" s="186"/>
      <c r="E51" s="128">
        <f t="shared" si="0"/>
        <v>0</v>
      </c>
      <c r="F51" s="192"/>
    </row>
    <row r="52" spans="2:6" ht="14.45" x14ac:dyDescent="0.3">
      <c r="B52" s="130" t="str">
        <f>'Module Summary'!B52</f>
        <v>Other Module 32</v>
      </c>
      <c r="C52" s="185"/>
      <c r="D52" s="186"/>
      <c r="E52" s="128">
        <f t="shared" si="0"/>
        <v>0</v>
      </c>
      <c r="F52" s="192"/>
    </row>
    <row r="53" spans="2:6" ht="14.45" x14ac:dyDescent="0.3">
      <c r="B53" s="130" t="str">
        <f>'Module Summary'!B53</f>
        <v>Other Module 33</v>
      </c>
      <c r="C53" s="185"/>
      <c r="D53" s="186"/>
      <c r="E53" s="128">
        <f t="shared" si="0"/>
        <v>0</v>
      </c>
      <c r="F53" s="192"/>
    </row>
    <row r="54" spans="2:6" ht="14.45" x14ac:dyDescent="0.3">
      <c r="B54" s="130" t="str">
        <f>'Module Summary'!B54</f>
        <v>Other Module 34</v>
      </c>
      <c r="C54" s="185"/>
      <c r="D54" s="186"/>
      <c r="E54" s="128">
        <f t="shared" si="0"/>
        <v>0</v>
      </c>
      <c r="F54" s="192"/>
    </row>
    <row r="55" spans="2:6" ht="14.45" x14ac:dyDescent="0.3">
      <c r="B55" s="130" t="str">
        <f>'Module Summary'!B55</f>
        <v>Other Module 35</v>
      </c>
      <c r="C55" s="185"/>
      <c r="D55" s="186"/>
      <c r="E55" s="128">
        <f t="shared" si="0"/>
        <v>0</v>
      </c>
      <c r="F55" s="192"/>
    </row>
    <row r="56" spans="2:6" ht="14.45" x14ac:dyDescent="0.3">
      <c r="B56" s="130" t="str">
        <f>'Module Summary'!B56</f>
        <v>Other Module 36</v>
      </c>
      <c r="C56" s="185"/>
      <c r="D56" s="186"/>
      <c r="E56" s="128">
        <f t="shared" si="0"/>
        <v>0</v>
      </c>
      <c r="F56" s="192"/>
    </row>
    <row r="57" spans="2:6" ht="14.45" x14ac:dyDescent="0.3">
      <c r="B57" s="130" t="str">
        <f>'Module Summary'!B57</f>
        <v>Other Module 37</v>
      </c>
      <c r="C57" s="185"/>
      <c r="D57" s="186"/>
      <c r="E57" s="128">
        <f t="shared" si="0"/>
        <v>0</v>
      </c>
      <c r="F57" s="192"/>
    </row>
    <row r="58" spans="2:6" ht="14.45" x14ac:dyDescent="0.3">
      <c r="B58" s="130" t="str">
        <f>'Module Summary'!B58</f>
        <v>Other Module 38</v>
      </c>
      <c r="C58" s="185"/>
      <c r="D58" s="186"/>
      <c r="E58" s="128">
        <f t="shared" si="0"/>
        <v>0</v>
      </c>
      <c r="F58" s="192"/>
    </row>
    <row r="59" spans="2:6" ht="14.45" x14ac:dyDescent="0.3">
      <c r="B59" s="130" t="str">
        <f>'Module Summary'!B59</f>
        <v>Other Module 39</v>
      </c>
      <c r="C59" s="185"/>
      <c r="D59" s="186"/>
      <c r="E59" s="128">
        <f t="shared" si="0"/>
        <v>0</v>
      </c>
      <c r="F59" s="192"/>
    </row>
    <row r="60" spans="2:6" ht="14.45" x14ac:dyDescent="0.3">
      <c r="B60" s="130" t="str">
        <f>'Module Summary'!B60</f>
        <v>Other Module 40</v>
      </c>
      <c r="C60" s="185"/>
      <c r="D60" s="186"/>
      <c r="E60" s="128">
        <f t="shared" si="0"/>
        <v>0</v>
      </c>
      <c r="F60" s="192"/>
    </row>
    <row r="61" spans="2:6" ht="14.45" x14ac:dyDescent="0.3">
      <c r="B61" s="130" t="str">
        <f>'Module Summary'!B61</f>
        <v>Other Module 41</v>
      </c>
      <c r="C61" s="185"/>
      <c r="D61" s="186"/>
      <c r="E61" s="128">
        <f t="shared" si="0"/>
        <v>0</v>
      </c>
      <c r="F61" s="192"/>
    </row>
    <row r="62" spans="2:6" ht="14.45" x14ac:dyDescent="0.3">
      <c r="B62" s="130" t="str">
        <f>'Module Summary'!B62</f>
        <v>Other Module 42</v>
      </c>
      <c r="C62" s="185"/>
      <c r="D62" s="186"/>
      <c r="E62" s="128">
        <f t="shared" si="0"/>
        <v>0</v>
      </c>
      <c r="F62" s="192"/>
    </row>
    <row r="63" spans="2:6" ht="14.45" x14ac:dyDescent="0.3">
      <c r="B63" s="130" t="str">
        <f>'Module Summary'!B63</f>
        <v>Other Module 43</v>
      </c>
      <c r="C63" s="185"/>
      <c r="D63" s="186"/>
      <c r="E63" s="128">
        <f t="shared" si="0"/>
        <v>0</v>
      </c>
      <c r="F63" s="192"/>
    </row>
    <row r="64" spans="2:6" ht="14.45" x14ac:dyDescent="0.3">
      <c r="B64" s="130" t="str">
        <f>'Module Summary'!B64</f>
        <v>Other Module 44</v>
      </c>
      <c r="C64" s="185"/>
      <c r="D64" s="186"/>
      <c r="E64" s="128">
        <f t="shared" si="0"/>
        <v>0</v>
      </c>
      <c r="F64" s="192"/>
    </row>
    <row r="65" spans="2:6" x14ac:dyDescent="0.25">
      <c r="B65" s="130" t="str">
        <f>'Module Summary'!B65</f>
        <v>Other Module 45</v>
      </c>
      <c r="C65" s="185"/>
      <c r="D65" s="186"/>
      <c r="E65" s="128">
        <f t="shared" si="0"/>
        <v>0</v>
      </c>
      <c r="F65" s="192"/>
    </row>
    <row r="66" spans="2:6" x14ac:dyDescent="0.25">
      <c r="B66" s="130" t="str">
        <f>'Module Summary'!B66</f>
        <v>Other Module 46</v>
      </c>
      <c r="C66" s="185"/>
      <c r="D66" s="186"/>
      <c r="E66" s="128">
        <f t="shared" si="0"/>
        <v>0</v>
      </c>
      <c r="F66" s="192"/>
    </row>
    <row r="67" spans="2:6" x14ac:dyDescent="0.25">
      <c r="B67" s="130" t="str">
        <f>'Module Summary'!B67</f>
        <v>Other Module 47</v>
      </c>
      <c r="C67" s="185"/>
      <c r="D67" s="186"/>
      <c r="E67" s="128">
        <f t="shared" si="0"/>
        <v>0</v>
      </c>
      <c r="F67" s="192"/>
    </row>
    <row r="68" spans="2:6" x14ac:dyDescent="0.25">
      <c r="B68" s="130" t="str">
        <f>'Module Summary'!B68</f>
        <v>Other Module 48</v>
      </c>
      <c r="C68" s="185"/>
      <c r="D68" s="186"/>
      <c r="E68" s="128">
        <f t="shared" si="0"/>
        <v>0</v>
      </c>
      <c r="F68" s="192"/>
    </row>
    <row r="69" spans="2:6" x14ac:dyDescent="0.25">
      <c r="B69" s="130" t="str">
        <f>'Module Summary'!B69</f>
        <v>Other Module 49</v>
      </c>
      <c r="C69" s="185"/>
      <c r="D69" s="186"/>
      <c r="E69" s="128">
        <f t="shared" si="0"/>
        <v>0</v>
      </c>
      <c r="F69" s="192"/>
    </row>
    <row r="70" spans="2:6" x14ac:dyDescent="0.25">
      <c r="B70" s="130" t="str">
        <f>'Module Summary'!B70</f>
        <v>Other Module 50</v>
      </c>
      <c r="C70" s="185"/>
      <c r="D70" s="186"/>
      <c r="E70" s="128">
        <f t="shared" si="0"/>
        <v>0</v>
      </c>
      <c r="F70" s="192"/>
    </row>
    <row r="71" spans="2:6" ht="14.45" hidden="1" x14ac:dyDescent="0.3">
      <c r="B71" s="72" t="str">
        <f>'Module Summary'!B71</f>
        <v>Subtotal - Core Modules</v>
      </c>
      <c r="C71" s="34">
        <f ca="1">SUM(C6:OFFSET(C71,-1,0))</f>
        <v>0</v>
      </c>
      <c r="D71" s="2" t="s">
        <v>19</v>
      </c>
      <c r="E71" s="65">
        <f ca="1">SUM(E6:OFFSET(E71,-1,0))</f>
        <v>0</v>
      </c>
      <c r="F71" s="73"/>
    </row>
    <row r="72" spans="2:6" ht="14.45" hidden="1" x14ac:dyDescent="0.3">
      <c r="B72" s="312" t="str">
        <f>'Module Summary'!B72</f>
        <v>Expanded Modules</v>
      </c>
      <c r="C72" s="276"/>
      <c r="D72" s="276"/>
      <c r="E72" s="276"/>
      <c r="F72" s="313"/>
    </row>
    <row r="73" spans="2:6" ht="14.45" hidden="1" x14ac:dyDescent="0.3">
      <c r="B73" s="130" t="str">
        <f>'Module Summary'!B73</f>
        <v>N/A</v>
      </c>
      <c r="C73" s="140"/>
      <c r="D73" s="141"/>
      <c r="E73" s="128">
        <f t="shared" ref="E73" si="3">IF(ISNUMBER(C73*D73),C73*D73,"N/A")</f>
        <v>0</v>
      </c>
      <c r="F73" s="131"/>
    </row>
    <row r="74" spans="2:6" ht="14.45" hidden="1" x14ac:dyDescent="0.3">
      <c r="B74" s="75" t="str">
        <f>'Module Summary'!B74</f>
        <v>Subtotal - Expanded Modules</v>
      </c>
      <c r="C74" s="52">
        <f ca="1">SUM(C73:OFFSET(C74,-1,0))</f>
        <v>0</v>
      </c>
      <c r="D74" s="58" t="s">
        <v>19</v>
      </c>
      <c r="E74" s="66">
        <f ca="1">SUM(E73:OFFSET(E74,-1,0))</f>
        <v>0</v>
      </c>
      <c r="F74" s="74"/>
    </row>
    <row r="75" spans="2:6" s="1" customFormat="1" ht="15.75" thickBot="1" x14ac:dyDescent="0.3">
      <c r="B75" s="76" t="str">
        <f>'Module Summary'!B75</f>
        <v>Grand Total</v>
      </c>
      <c r="C75" s="77">
        <f ca="1">SUM(C71,C74)</f>
        <v>0</v>
      </c>
      <c r="D75" s="78" t="s">
        <v>19</v>
      </c>
      <c r="E75" s="79">
        <f ca="1">SUM(E71,E74)</f>
        <v>0</v>
      </c>
      <c r="F75" s="80"/>
    </row>
    <row r="76" spans="2:6" x14ac:dyDescent="0.25"/>
    <row r="77" spans="2:6" x14ac:dyDescent="0.25"/>
    <row r="78" spans="2:6" x14ac:dyDescent="0.25"/>
    <row r="79" spans="2:6" x14ac:dyDescent="0.25"/>
    <row r="80" spans="2: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sheetData>
  <sheetProtection password="E125" sheet="1" objects="1" scenarios="1" formatRows="0"/>
  <mergeCells count="4">
    <mergeCell ref="B2:F2"/>
    <mergeCell ref="B5:F5"/>
    <mergeCell ref="B72:F72"/>
    <mergeCell ref="C3:F3"/>
  </mergeCells>
  <conditionalFormatting sqref="C73:D73 C6:D70">
    <cfRule type="expression" dxfId="19" priority="278">
      <formula>#REF!=#REF!</formula>
    </cfRule>
  </conditionalFormatting>
  <conditionalFormatting sqref="F73 F6:F70">
    <cfRule type="expression" dxfId="18" priority="280">
      <formula>#REF!=#REF!</formula>
    </cfRule>
  </conditionalFormatting>
  <conditionalFormatting sqref="C3:F3">
    <cfRule type="expression" dxfId="17" priority="282">
      <formula>#REF!=#REF!</formula>
    </cfRule>
  </conditionalFormatting>
  <dataValidations count="1">
    <dataValidation type="decimal" operator="greaterThanOrEqual" allowBlank="1" showErrorMessage="1" errorTitle="Invalid Entry" error="Please enter numeric values only and type any text in the comments column." sqref="C73:D73 C6:D70">
      <formula1>0</formula1>
    </dataValidation>
  </dataValidations>
  <printOptions horizontalCentered="1"/>
  <pageMargins left="0.25" right="0.25" top="0.75" bottom="0.25" header="0.3" footer="0.3"/>
  <pageSetup fitToHeight="0" orientation="landscape" r:id="rId1"/>
  <headerFooter scaleWithDoc="0">
    <oddHeader>&amp;C&amp;"-,Bold"Client Name - Project Name
&amp;"-,Italic"&amp;10Pricing Forms - &amp;A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SPARK.Document" ma:contentTypeID="0x01010045287B932D1C4739A0C406ADC0B4048A00740BDCB1D4F8C84487CB04EF25D39652" ma:contentTypeVersion="11" ma:contentTypeDescription="SPARK Document" ma:contentTypeScope="" ma:versionID="8e97c422eb1974508fcb48fa1133a982">
  <xsd:schema xmlns:xsd="http://www.w3.org/2001/XMLSchema" xmlns:xs="http://www.w3.org/2001/XMLSchema" xmlns:p="http://schemas.microsoft.com/office/2006/metadata/properties" xmlns:ns2="91fa7e86-ebc1-4ec3-8e81-d7ec558c3f9b" xmlns:ns3="fdfe4b01-86db-4b70-827d-0ee199060a25" targetNamespace="http://schemas.microsoft.com/office/2006/metadata/properties" ma:root="true" ma:fieldsID="cd7c94eed9e8876fc59ba5f355846640" ns2:_="" ns3:_="">
    <xsd:import namespace="91fa7e86-ebc1-4ec3-8e81-d7ec558c3f9b"/>
    <xsd:import namespace="fdfe4b01-86db-4b70-827d-0ee199060a25"/>
    <xsd:element name="properties">
      <xsd:complexType>
        <xsd:sequence>
          <xsd:element name="documentManagement">
            <xsd:complexType>
              <xsd:all>
                <xsd:element ref="ns2:_dlc_DocId" minOccurs="0"/>
                <xsd:element ref="ns2:_dlc_DocIdUrl" minOccurs="0"/>
                <xsd:element ref="ns2:_dlc_DocIdPersistId" minOccurs="0"/>
                <xsd:element ref="ns2:b02ef9c9ba2b47a7a966ec85f27fc64b" minOccurs="0"/>
                <xsd:element ref="ns2:TaxCatchAll" minOccurs="0"/>
                <xsd:element ref="ns2:TaxCatchAllLabel" minOccurs="0"/>
                <xsd:element ref="ns2:hd313e3cdfe647b3a6b09e2e2bc5fac2" minOccurs="0"/>
                <xsd:element ref="ns2:Owner" minOccurs="0"/>
                <xsd:element ref="ns2:ac28b01270a741659ca1702f61e5905d" minOccurs="0"/>
                <xsd:element ref="ns2:m313429e0e3e4c31a09a513f07c3196b" minOccurs="0"/>
                <xsd:element ref="ns2:n098ebb87c784f83a42ec9af1bd9cecf" minOccurs="0"/>
                <xsd:element ref="ns2:TaxKeywordTaxHTField" minOccurs="0"/>
                <xsd:element ref="ns2:DeliverableYea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a7e86-ebc1-4ec3-8e81-d7ec558c3f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02ef9c9ba2b47a7a966ec85f27fc64b" ma:index="11" nillable="true" ma:taxonomy="true" ma:internalName="b02ef9c9ba2b47a7a966ec85f27fc64b" ma:taxonomyFieldName="Team" ma:displayName="Team" ma:default="1;#Broward Metropolitan Planning Organization|1d7e430f-e0df-4419-83d8-bf4eae6702cf" ma:fieldId="{b02ef9c9-ba2b-47a7-a966-ec85f27fc64b}" ma:taxonomyMulti="true" ma:sspId="44701a1a-db80-47b1-aa05-ddfc6fba7142" ma:termSetId="f607c793-f52a-46da-b13f-5ddaac996223"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8957c427-c7e7-4059-be13-aabfe0e1e6c9}" ma:internalName="TaxCatchAll" ma:showField="CatchAllData" ma:web="91fa7e86-ebc1-4ec3-8e81-d7ec558c3f9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8957c427-c7e7-4059-be13-aabfe0e1e6c9}" ma:internalName="TaxCatchAllLabel" ma:readOnly="true" ma:showField="CatchAllDataLabel" ma:web="91fa7e86-ebc1-4ec3-8e81-d7ec558c3f9b">
      <xsd:complexType>
        <xsd:complexContent>
          <xsd:extension base="dms:MultiChoiceLookup">
            <xsd:sequence>
              <xsd:element name="Value" type="dms:Lookup" maxOccurs="unbounded" minOccurs="0" nillable="true"/>
            </xsd:sequence>
          </xsd:extension>
        </xsd:complexContent>
      </xsd:complexType>
    </xsd:element>
    <xsd:element name="hd313e3cdfe647b3a6b09e2e2bc5fac2" ma:index="15" nillable="true" ma:taxonomy="true" ma:internalName="hd313e3cdfe647b3a6b09e2e2bc5fac2" ma:taxonomyFieldName="TeamType" ma:displayName="Team Type" ma:readOnly="false" ma:default="2;#Engagement|e0bc32a7-2c83-472f-b6d7-c829e64d00a7" ma:fieldId="{1d313e3c-dfe6-47b3-a6b0-9e2e2bc5fac2}" ma:sspId="44701a1a-db80-47b1-aa05-ddfc6fba7142" ma:termSetId="14664bb3-b598-4762-9d05-d5b859d6e09b" ma:anchorId="00000000-0000-0000-0000-000000000000" ma:open="false" ma:isKeyword="false">
      <xsd:complexType>
        <xsd:sequence>
          <xsd:element ref="pc:Terms" minOccurs="0" maxOccurs="1"/>
        </xsd:sequence>
      </xsd:complexType>
    </xsd:element>
    <xsd:element name="Owner" ma:index="17" nillable="true" ma:displayName="Owner" ma:description="Please select the owner this content applied to" ma:hidden="true"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28b01270a741659ca1702f61e5905d" ma:index="18" nillable="true" ma:taxonomy="true" ma:internalName="ac28b01270a741659ca1702f61e5905d" ma:taxonomyFieldName="ResourceType" ma:displayName="Resource Type" ma:readOnly="false" ma:fieldId="{ac28b012-70a7-4165-9ca1-702f61e5905d}" ma:sspId="44701a1a-db80-47b1-aa05-ddfc6fba7142" ma:termSetId="5792e98d-b39f-42d0-961b-31f9dd407dee" ma:anchorId="00000000-0000-0000-0000-000000000000" ma:open="false" ma:isKeyword="false">
      <xsd:complexType>
        <xsd:sequence>
          <xsd:element ref="pc:Terms" minOccurs="0" maxOccurs="1"/>
        </xsd:sequence>
      </xsd:complexType>
    </xsd:element>
    <xsd:element name="m313429e0e3e4c31a09a513f07c3196b" ma:index="20" nillable="true" ma:taxonomy="true" ma:internalName="m313429e0e3e4c31a09a513f07c3196b" ma:taxonomyFieldName="CardType" ma:displayName="Card Type" ma:readOnly="false" ma:fieldId="{6313429e-0e3e-4c31-a09a-513f07c3196b}" ma:sspId="44701a1a-db80-47b1-aa05-ddfc6fba7142" ma:termSetId="1cf24322-559c-4176-9f6a-b42e4aadb548" ma:anchorId="00000000-0000-0000-0000-000000000000" ma:open="false" ma:isKeyword="false">
      <xsd:complexType>
        <xsd:sequence>
          <xsd:element ref="pc:Terms" minOccurs="0" maxOccurs="1"/>
        </xsd:sequence>
      </xsd:complexType>
    </xsd:element>
    <xsd:element name="n098ebb87c784f83a42ec9af1bd9cecf" ma:index="22" nillable="true" ma:taxonomy="true" ma:internalName="n098ebb87c784f83a42ec9af1bd9cecf" ma:taxonomyFieldName="Topic" ma:displayName="Topic" ma:readOnly="false" ma:fieldId="{7098ebb8-7c78-4f83-a42e-c9af1bd9cecf}" ma:taxonomyMulti="true" ma:sspId="44701a1a-db80-47b1-aa05-ddfc6fba7142" ma:termSetId="8ca3fd85-7b5c-42e6-a6be-bfca5e182723" ma:anchorId="00000000-0000-0000-0000-000000000000" ma:open="false" ma:isKeyword="false">
      <xsd:complexType>
        <xsd:sequence>
          <xsd:element ref="pc:Terms" minOccurs="0" maxOccurs="1"/>
        </xsd:sequence>
      </xsd:complexType>
    </xsd:element>
    <xsd:element name="TaxKeywordTaxHTField" ma:index="24" nillable="true" ma:taxonomy="true" ma:internalName="TaxKeywordTaxHTField" ma:taxonomyFieldName="TaxKeyword" ma:displayName="Enterprise Keywords" ma:readOnly="false" ma:fieldId="{23f27201-bee3-471e-b2e7-b64fd8b7ca38}" ma:taxonomyMulti="true" ma:sspId="44701a1a-db80-47b1-aa05-ddfc6fba7142" ma:termSetId="00000000-0000-0000-0000-000000000000" ma:anchorId="00000000-0000-0000-0000-000000000000" ma:open="true" ma:isKeyword="true">
      <xsd:complexType>
        <xsd:sequence>
          <xsd:element ref="pc:Terms" minOccurs="0" maxOccurs="1"/>
        </xsd:sequence>
      </xsd:complexType>
    </xsd:element>
    <xsd:element name="DeliverableYear" ma:index="26" nillable="true" ma:displayName="Deliverable Year" ma:description="" ma:hidden="true" ma:internalName="Deliverable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fe4b01-86db-4b70-827d-0ee199060a25" elementFormDefault="qualified">
    <xsd:import namespace="http://schemas.microsoft.com/office/2006/documentManagement/types"/>
    <xsd:import namespace="http://schemas.microsoft.com/office/infopath/2007/PartnerControls"/>
    <xsd:element name="SharedWithUsers" ma:index="2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91fa7e86-ebc1-4ec3-8e81-d7ec558c3f9b">JZTVCDMJXWRH-2080720547-135</_dlc_DocId>
    <_dlc_DocIdUrl xmlns="91fa7e86-ebc1-4ec3-8e81-d7ec558c3f9b">
      <Url>https://plantemoran.sharepoint.com/sites/C005553/J010093/_layouts/15/DocIdRedir.aspx?ID=JZTVCDMJXWRH-2080720547-135</Url>
      <Description>JZTVCDMJXWRH-2080720547-135</Description>
    </_dlc_DocIdUrl>
    <TaxKeywordTaxHTField xmlns="91fa7e86-ebc1-4ec3-8e81-d7ec558c3f9b">
      <Terms xmlns="http://schemas.microsoft.com/office/infopath/2007/PartnerControls"/>
    </TaxKeywordTaxHTField>
    <DeliverableYear xmlns="91fa7e86-ebc1-4ec3-8e81-d7ec558c3f9b" xsi:nil="true"/>
    <Owner xmlns="91fa7e86-ebc1-4ec3-8e81-d7ec558c3f9b">
      <UserInfo>
        <DisplayName/>
        <AccountId xsi:nil="true"/>
        <AccountType/>
      </UserInfo>
    </Owner>
    <ac28b01270a741659ca1702f61e5905d xmlns="91fa7e86-ebc1-4ec3-8e81-d7ec558c3f9b">
      <Terms xmlns="http://schemas.microsoft.com/office/infopath/2007/PartnerControls"/>
    </ac28b01270a741659ca1702f61e5905d>
    <b02ef9c9ba2b47a7a966ec85f27fc64b xmlns="91fa7e86-ebc1-4ec3-8e81-d7ec558c3f9b">
      <Terms xmlns="http://schemas.microsoft.com/office/infopath/2007/PartnerControls">
        <TermInfo xmlns="http://schemas.microsoft.com/office/infopath/2007/PartnerControls">
          <TermName xmlns="http://schemas.microsoft.com/office/infopath/2007/PartnerControls">Broward Metropolitan Planning Organization</TermName>
          <TermId xmlns="http://schemas.microsoft.com/office/infopath/2007/PartnerControls">1d7e430f-e0df-4419-83d8-bf4eae6702cf</TermId>
        </TermInfo>
      </Terms>
    </b02ef9c9ba2b47a7a966ec85f27fc64b>
    <TaxCatchAll xmlns="91fa7e86-ebc1-4ec3-8e81-d7ec558c3f9b">
      <Value>2</Value>
      <Value>3</Value>
    </TaxCatchAll>
    <m313429e0e3e4c31a09a513f07c3196b xmlns="91fa7e86-ebc1-4ec3-8e81-d7ec558c3f9b">
      <Terms xmlns="http://schemas.microsoft.com/office/infopath/2007/PartnerControls"/>
    </m313429e0e3e4c31a09a513f07c3196b>
    <hd313e3cdfe647b3a6b09e2e2bc5fac2 xmlns="91fa7e86-ebc1-4ec3-8e81-d7ec558c3f9b">
      <Terms xmlns="http://schemas.microsoft.com/office/infopath/2007/PartnerControls">
        <TermInfo xmlns="http://schemas.microsoft.com/office/infopath/2007/PartnerControls">
          <TermName xmlns="http://schemas.microsoft.com/office/infopath/2007/PartnerControls">Engagement</TermName>
          <TermId xmlns="http://schemas.microsoft.com/office/infopath/2007/PartnerControls">e0bc32a7-2c83-472f-b6d7-c829e64d00a7</TermId>
        </TermInfo>
      </Terms>
    </hd313e3cdfe647b3a6b09e2e2bc5fac2>
    <n098ebb87c784f83a42ec9af1bd9cecf xmlns="91fa7e86-ebc1-4ec3-8e81-d7ec558c3f9b">
      <Terms xmlns="http://schemas.microsoft.com/office/infopath/2007/PartnerControls"/>
    </n098ebb87c784f83a42ec9af1bd9cec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928A67-EC76-40F9-9FE1-0C2ACAD465AE}">
  <ds:schemaRefs>
    <ds:schemaRef ds:uri="http://schemas.microsoft.com/sharepoint/events"/>
  </ds:schemaRefs>
</ds:datastoreItem>
</file>

<file path=customXml/itemProps2.xml><?xml version="1.0" encoding="utf-8"?>
<ds:datastoreItem xmlns:ds="http://schemas.openxmlformats.org/officeDocument/2006/customXml" ds:itemID="{4ECDDBD8-005D-4AE0-B766-A2046B77F2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a7e86-ebc1-4ec3-8e81-d7ec558c3f9b"/>
    <ds:schemaRef ds:uri="fdfe4b01-86db-4b70-827d-0ee199060a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CCAB33-5F17-4688-B5A3-1C4688C98274}">
  <ds:schemaRefs>
    <ds:schemaRef ds:uri="http://purl.org/dc/elements/1.1/"/>
    <ds:schemaRef ds:uri="http://purl.org/dc/dcmitype/"/>
    <ds:schemaRef ds:uri="http://purl.org/dc/terms/"/>
    <ds:schemaRef ds:uri="fdfe4b01-86db-4b70-827d-0ee199060a25"/>
    <ds:schemaRef ds:uri="http://schemas.microsoft.com/office/2006/documentManagement/types"/>
    <ds:schemaRef ds:uri="http://schemas.microsoft.com/office/2006/metadata/properties"/>
    <ds:schemaRef ds:uri="91fa7e86-ebc1-4ec3-8e81-d7ec558c3f9b"/>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01598F5C-FEE0-4860-AB82-9F62EA40B5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Vendor Checklist</vt:lpstr>
      <vt:lpstr>Proposal Summary</vt:lpstr>
      <vt:lpstr>Module Summary</vt:lpstr>
      <vt:lpstr>Application Software</vt:lpstr>
      <vt:lpstr>Other Software</vt:lpstr>
      <vt:lpstr>Hardware</vt:lpstr>
      <vt:lpstr>Implementation Services</vt:lpstr>
      <vt:lpstr>Technical Training</vt:lpstr>
      <vt:lpstr>End-User Training</vt:lpstr>
      <vt:lpstr>Data Conversion Services</vt:lpstr>
      <vt:lpstr>Interfaces</vt:lpstr>
      <vt:lpstr>Form Services</vt:lpstr>
      <vt:lpstr>Modifications</vt:lpstr>
      <vt:lpstr>Other Implementation Services</vt:lpstr>
      <vt:lpstr>'Application Software'!Print_Area</vt:lpstr>
      <vt:lpstr>'Data Conversion Services'!Print_Area</vt:lpstr>
      <vt:lpstr>'End-User Training'!Print_Area</vt:lpstr>
      <vt:lpstr>'Form Services'!Print_Area</vt:lpstr>
      <vt:lpstr>Hardware!Print_Area</vt:lpstr>
      <vt:lpstr>'Implementation Services'!Print_Area</vt:lpstr>
      <vt:lpstr>Interfaces!Print_Area</vt:lpstr>
      <vt:lpstr>Modifications!Print_Area</vt:lpstr>
      <vt:lpstr>'Module Summary'!Print_Area</vt:lpstr>
      <vt:lpstr>'Other Implementation Services'!Print_Area</vt:lpstr>
      <vt:lpstr>'Other Software'!Print_Area</vt:lpstr>
      <vt:lpstr>'Proposal Summary'!Print_Area</vt:lpstr>
      <vt:lpstr>'Technical Training'!Print_Area</vt:lpstr>
      <vt:lpstr>'Vendor Checklist'!Print_Area</vt:lpstr>
      <vt:lpstr>'Application Software'!Print_Titles</vt:lpstr>
      <vt:lpstr>'End-User Training'!Print_Titles</vt:lpstr>
      <vt:lpstr>Hardware!Print_Titles</vt:lpstr>
      <vt:lpstr>'Implementation Services'!Print_Titles</vt:lpstr>
      <vt:lpstr>'Module Summary'!Print_Titles</vt:lpstr>
      <vt:lpstr>'Other Implementation Services'!Print_Titles</vt:lpstr>
      <vt:lpstr>'Other Software'!Print_Titles</vt:lpstr>
      <vt:lpstr>'Proposal Summary'!Print_Titles</vt:lpstr>
      <vt:lpstr>'Technical Training'!Print_Titles</vt:lpstr>
    </vt:vector>
  </TitlesOfParts>
  <Company>Plante &amp; Moran, PLLC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chris.moshier</dc:creator>
  <cp:lastModifiedBy>Ryan Christopher</cp:lastModifiedBy>
  <cp:lastPrinted>2012-09-27T00:40:00Z</cp:lastPrinted>
  <dcterms:created xsi:type="dcterms:W3CDTF">2012-05-06T23:57:34Z</dcterms:created>
  <dcterms:modified xsi:type="dcterms:W3CDTF">2016-04-28T14:51:14Z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0x01010045287B932D1C4739A0C406ADC0B4048A00740BDCB1D4F8C84487CB04EF25D39652</vt:lpwstr>
  </property>
  <property fmtid="{D5CDD505-2E9C-101B-9397-08002B2CF9AE}" pid="3" name="MC Project Type">
    <vt:lpwstr/>
  </property>
  <property fmtid="{D5CDD505-2E9C-101B-9397-08002B2CF9AE}" pid="4" name="Industry">
    <vt:lpwstr/>
  </property>
  <property fmtid="{D5CDD505-2E9C-101B-9397-08002B2CF9AE}" pid="5" name="MC_x0020_Firm_x0020_Practice_x0020_Group">
    <vt:lpwstr/>
  </property>
  <property fmtid="{D5CDD505-2E9C-101B-9397-08002B2CF9AE}" pid="6" name="MC Firm Practice Group">
    <vt:lpwstr/>
  </property>
  <property fmtid="{D5CDD505-2E9C-101B-9397-08002B2CF9AE}" pid="7" name="TaxKeyword">
    <vt:lpwstr/>
  </property>
  <property fmtid="{D5CDD505-2E9C-101B-9397-08002B2CF9AE}" pid="8" name="TaxCatchAll">
    <vt:lpwstr/>
  </property>
  <property fmtid="{D5CDD505-2E9C-101B-9397-08002B2CF9AE}" pid="9" name="TaxKeywordTaxHTField">
    <vt:lpwstr/>
  </property>
  <property fmtid="{D5CDD505-2E9C-101B-9397-08002B2CF9AE}" pid="10" name="_dlc_DocIdItemGuid">
    <vt:lpwstr>c9499c45-9160-41bd-9dc3-49f131e4e1f5</vt:lpwstr>
  </property>
  <property fmtid="{D5CDD505-2E9C-101B-9397-08002B2CF9AE}" pid="11" name="Topic">
    <vt:lpwstr/>
  </property>
  <property fmtid="{D5CDD505-2E9C-101B-9397-08002B2CF9AE}" pid="12" name="ResourceType">
    <vt:lpwstr/>
  </property>
  <property fmtid="{D5CDD505-2E9C-101B-9397-08002B2CF9AE}" pid="13" name="Team">
    <vt:lpwstr>3;#Broward Metropolitan Planning Organization|1d7e430f-e0df-4419-83d8-bf4eae6702cf</vt:lpwstr>
  </property>
  <property fmtid="{D5CDD505-2E9C-101B-9397-08002B2CF9AE}" pid="14" name="TeamType">
    <vt:lpwstr>2;#Engagement|e0bc32a7-2c83-472f-b6d7-c829e64d00a7</vt:lpwstr>
  </property>
  <property fmtid="{D5CDD505-2E9C-101B-9397-08002B2CF9AE}" pid="15" name="CardType">
    <vt:lpwstr/>
  </property>
</Properties>
</file>